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540" activeTab="0"/>
  </bookViews>
  <sheets>
    <sheet name="COLOPHON" sheetId="1" r:id="rId1"/>
    <sheet name="SIGN-UP" sheetId="2" r:id="rId2"/>
  </sheets>
  <definedNames>
    <definedName name="colophon">'COLOPHON'!$B$1:$M$30</definedName>
  </definedNames>
  <calcPr fullCalcOnLoad="1"/>
</workbook>
</file>

<file path=xl/sharedStrings.xml><?xml version="1.0" encoding="utf-8"?>
<sst xmlns="http://schemas.openxmlformats.org/spreadsheetml/2006/main" count="322" uniqueCount="238">
  <si>
    <t>Middlebury</t>
  </si>
  <si>
    <t>VT</t>
  </si>
  <si>
    <t>Leda and the Swan</t>
  </si>
  <si>
    <t>&lt;p&gt;John,  If you're really carving the titles feel free to use just "Leda".  The print was printed with watercolor on Sheng Shuen paper and then mounted on watercolor paper.  Thanks for all of this!&lt;/p&gt;</t>
  </si>
  <si>
    <t>Spanish Harlem</t>
  </si>
  <si>
    <t>Dumbest of Us Transcending Differences</t>
  </si>
  <si>
    <t>Vancouver</t>
  </si>
  <si>
    <t>WA</t>
  </si>
  <si>
    <t>Their Moment</t>
  </si>
  <si>
    <t>&lt;p&gt;I believe the paper is Torinoko and the color was printed in the Japanese technique and the black in Western with chine colle.  The attempt was for that  question - is this before or after?  Or is there more going on than meets the eye? My delight was the glitter of the silver threads in the screen as the print is held. Though the concept and perspective are Japanese,  the designs in the spread and screen are Celtic.&lt;/p&gt;</t>
  </si>
  <si>
    <t>County Louth</t>
  </si>
  <si>
    <t>Ireland</t>
  </si>
  <si>
    <t>First Comes Love</t>
  </si>
  <si>
    <t>&lt;p&gt;I based my concept around japanese binding techniques and the use of the human mouth to show affection.  Enjoy!&lt;/p&gt;</t>
  </si>
  <si>
    <t>&lt;p&gt;Graphic chemical oil base ink on Basingwerk paper.&lt;/p&gt;</t>
  </si>
  <si>
    <t>smith_p</t>
  </si>
  <si>
    <t>&lt;p&gt;This print was completed December 16, 2003 and is a reduction woodcut which has been carved and printed (and recarved and reprinted) using traditional Japanese techniques (except for the reduction process which was a Picasso innovation, I believe).  A single basswood block was re-carved and re-printed 18 times onto each of 48 sheets of Iwano Ichibei hosho paper approximately 10" x 7.5" (each printing was a bit deeper in tone than the previous).  In June, 2000 Iwano-san was designated a Japanese Living National Treasure ­ see http://www.kougei.or.jp/english/crafts/1004/d1004-5.html &lt;p&gt;I used Prussian Blue pigment suspension (Createx Pure Pigment) and prepared sumi, both from Daniel Smith mixed into a little home-brewed rice paste.  To prepare the paste, I placed into shallow boiling water a Pyrex cup containing a couple teaspoons of rice starch ( Lineco, Inc Neutral pH Pure Rice Starch) in a half a cup of water. I stirred the mixture occasionally while heating until it became hot, clear, and thick. Then I cooled it and added enough formalin  to make my eyes water a little.  The paste has kept well at room temperature in a sealed jar for over a month. Without the formalin you'd want to make a fresh batch daily. &lt;p&gt;The Daniel Smith sumi has been the source of an annoying problem ­ it dries to a bit of a gloss. The Prussian Blue suspension seems to make it worse, and saturated deep blue/black mixtures dry to an unpleasant purplish sheen. So in the final layer, I substituted a bit of the Baren Mall Nerizumi Paste which makes an intense flat black-black. Huge improvement!&lt;p&gt;This exchange, with its theme of "Shunga / Pillow Print / Erotic" was something of a challenge and caused me to feel somewhat conflicted.  On the one hand, I was very curious (even titillated) because of the requirement for an explicitly erotic image.  That appealed the naturally voyeuristic artist/observer in me.  On the other hand I fretted about maintaining proper and irreproachable behavior in front of my wife, my parents, my children, my friends and my associates.  Having obtained the somewhat reluctant consent of my wife, I broached the theme of the exchange with two of the young women who regularly model for me.  I found it surprisingly difficult to voice the sort of 'erotic things' I imagined I wanted to see, and the three of corresponded for several weeks about what we might and might not be comfortable doing and seeing.  I was going for 'erotic and sensual but not pornographic,' and we all felt comfortable enough with that.  &lt;p&gt;As it happened, on the day we got together for the session, my models turned out to be so much more imaginative, enthusiastic, uninhibited, and just plain curious than I will ever be!  I learned quite a little bit about "lesbian love positions," laughed 'til my belly hurt, perspired embarrassingly, went directly home and fell into the arms of my wonderful wife who made it very clear she wanted to hear nothing at all about it.  When she first saw the completed prints she said, "Oh, gross!" but she looked for quite a while.  Then she said, "I can't believe they did that.  I can't believe they did that in front of you!"  I'd intended this image to involve lips and tongues and very soft places, but I wound up fascinated by the contours of the ear in the lower left and I think there's a hardness to the shapes and composition which interferes with the sensuality of the situation.  &lt;p&gt;One thing seems clear ­ the line between erotic and pornographic is a very fuzzy (furry?) one!&lt;p&gt;Rai-on Maiku&lt;br&gt;January 8, 2004&lt;/p&gt;</t>
  </si>
  <si>
    <t>ARTIST</t>
  </si>
  <si>
    <t>CITY</t>
  </si>
  <si>
    <t>STATE</t>
  </si>
  <si>
    <t>COUNTRY</t>
  </si>
  <si>
    <t>TITLE</t>
  </si>
  <si>
    <t>SEQ</t>
  </si>
  <si>
    <t>PREVIOUS Participants</t>
  </si>
  <si>
    <t>PREVIOUS?</t>
  </si>
  <si>
    <t>EMAIL</t>
  </si>
  <si>
    <t>TIMESTAMP</t>
  </si>
  <si>
    <t>COORDINATOR?</t>
  </si>
  <si>
    <t>LINK</t>
  </si>
  <si>
    <t>SLIDES</t>
  </si>
  <si>
    <t>NAME</t>
  </si>
  <si>
    <t>FIRSTNAME</t>
  </si>
  <si>
    <t>LASTNAME</t>
  </si>
  <si>
    <t>DATE</t>
  </si>
  <si>
    <t>DESCRIPTION</t>
  </si>
  <si>
    <t xml:space="preserve"> USA</t>
  </si>
  <si>
    <t>&lt;p&gt;whatever they write in the comments&lt;/p&gt;&lt;p&gt;goes here separated with html as shown&lt;/p&gt;</t>
  </si>
  <si>
    <t>title gets copied here</t>
  </si>
  <si>
    <t>Anytown</t>
  </si>
  <si>
    <t>ST</t>
  </si>
  <si>
    <t>Cody</t>
  </si>
  <si>
    <t>Bright</t>
  </si>
  <si>
    <t>Hollander</t>
  </si>
  <si>
    <t>Lyon</t>
  </si>
  <si>
    <t>Mason</t>
  </si>
  <si>
    <t>Rodriguez</t>
  </si>
  <si>
    <t>Patera</t>
  </si>
  <si>
    <t>Robertson</t>
  </si>
  <si>
    <t>Center</t>
  </si>
  <si>
    <t>Linder</t>
  </si>
  <si>
    <t>Madis</t>
  </si>
  <si>
    <t>Griggs</t>
  </si>
  <si>
    <t>COMMENT</t>
  </si>
  <si>
    <t>Dropped out 7/5/2003</t>
  </si>
  <si>
    <t>Dropped out 7/6/2003</t>
  </si>
  <si>
    <t>Dropped out 7/7/2003</t>
  </si>
  <si>
    <t>Dropped out 7/9/2003</t>
  </si>
  <si>
    <t>Dropped out 9/9/2003</t>
  </si>
  <si>
    <t>Osadchuk</t>
  </si>
  <si>
    <t>Williams</t>
  </si>
  <si>
    <t>Arango</t>
  </si>
  <si>
    <t>Sutherland-Martin</t>
  </si>
  <si>
    <t>Blank</t>
  </si>
  <si>
    <t>Read-Devine</t>
  </si>
  <si>
    <t>L. Dew</t>
  </si>
  <si>
    <t>L. Myers</t>
  </si>
  <si>
    <t>Reisland</t>
  </si>
  <si>
    <t>Joyce</t>
  </si>
  <si>
    <t>Trueba</t>
  </si>
  <si>
    <t>Eger Womack</t>
  </si>
  <si>
    <t>Gatto</t>
  </si>
  <si>
    <t>Horton</t>
  </si>
  <si>
    <t>Giacoletti</t>
  </si>
  <si>
    <t>Norman Chase</t>
  </si>
  <si>
    <t>Zimmerling</t>
  </si>
  <si>
    <t>Jarvis</t>
  </si>
  <si>
    <t>Lawrence</t>
  </si>
  <si>
    <t>McCarthy</t>
  </si>
  <si>
    <t>Smith</t>
  </si>
  <si>
    <t>Gold</t>
  </si>
  <si>
    <t>Shimizu</t>
  </si>
  <si>
    <t>Schwartz</t>
  </si>
  <si>
    <t>Morrell</t>
  </si>
  <si>
    <t>Kirkpatrick</t>
  </si>
  <si>
    <t>Lee</t>
  </si>
  <si>
    <t>Bryant</t>
  </si>
  <si>
    <t>Wappner</t>
  </si>
  <si>
    <t>Ritscher</t>
  </si>
  <si>
    <t>Courchaine</t>
  </si>
  <si>
    <t>Canaga</t>
  </si>
  <si>
    <t>McNeely</t>
  </si>
  <si>
    <t>Weimer Green</t>
  </si>
  <si>
    <t>Atwood</t>
  </si>
  <si>
    <t>Taylor</t>
  </si>
  <si>
    <t>Telfer</t>
  </si>
  <si>
    <t>English</t>
  </si>
  <si>
    <t>Maria Arango</t>
  </si>
  <si>
    <t>maria@mariarango.com</t>
  </si>
  <si>
    <t>Y</t>
  </si>
  <si>
    <t>Let's talk about it ...</t>
  </si>
  <si>
    <t>Bette Wappner</t>
  </si>
  <si>
    <t>Me? No way ...</t>
  </si>
  <si>
    <t>Gayle Wohlken</t>
  </si>
  <si>
    <t>blueman@pantek.com</t>
  </si>
  <si>
    <t>N</t>
  </si>
  <si>
    <t>Choose me, choose me!</t>
  </si>
  <si>
    <t>Ray Hudson</t>
  </si>
  <si>
    <t>rhudson@together.net</t>
  </si>
  <si>
    <t>Barbara Campbell</t>
  </si>
  <si>
    <t>barbarac@greenhosp.org</t>
  </si>
  <si>
    <t>Jim Mundie</t>
  </si>
  <si>
    <t>jimandkatemundie@juno.com</t>
  </si>
  <si>
    <t>John Center</t>
  </si>
  <si>
    <t>furrypressii@aol.com</t>
  </si>
  <si>
    <t>Sylvia Taylor</t>
  </si>
  <si>
    <t>syltaylor@bluefrognet.net</t>
  </si>
  <si>
    <t>I live too far away!</t>
  </si>
  <si>
    <t>mpereira@newsite.com.br</t>
  </si>
  <si>
    <t>Murilo Pereira</t>
  </si>
  <si>
    <t>Gillyin Gatto</t>
  </si>
  <si>
    <t>gillying@maineline.net</t>
  </si>
  <si>
    <t>gilda machado - zimmerling</t>
  </si>
  <si>
    <t>gemzeditionz@earthlink.net</t>
  </si>
  <si>
    <t>Mike Lyon</t>
  </si>
  <si>
    <t>mikelyon@mlyon.com</t>
  </si>
  <si>
    <t>Darrell Madis</t>
  </si>
  <si>
    <t>dmadis@sbcglobal.net</t>
  </si>
  <si>
    <t>Wanda Robertson</t>
  </si>
  <si>
    <t>robertson@canby.com</t>
  </si>
  <si>
    <t>John Furr</t>
  </si>
  <si>
    <t>jsf73@aol.com</t>
  </si>
  <si>
    <t>Marcia Morse</t>
  </si>
  <si>
    <t>morse001@hawaii.rr.com</t>
  </si>
  <si>
    <t>Barbara Patera</t>
  </si>
  <si>
    <t>b.patera@att.net</t>
  </si>
  <si>
    <t>Chris Blank</t>
  </si>
  <si>
    <t>Philip Smith</t>
  </si>
  <si>
    <t>Philip238@copper.net</t>
  </si>
  <si>
    <t>Julio Rodriguez</t>
  </si>
  <si>
    <t>julio.rodriguez@walgreens.com</t>
  </si>
  <si>
    <t>colleen corradi</t>
  </si>
  <si>
    <t>colleen@tin.it</t>
  </si>
  <si>
    <t>Lana Lambert</t>
  </si>
  <si>
    <t>copper_bastet_empress@yahoo.com</t>
  </si>
  <si>
    <t>comment:  I am a college student at the corcoran college of art and design.  I picked up studying moku hanga on my own this summer and Bareners have provided me with a wealth of information.  I want to do this exchange so that my professors can monitor my progress and see what this process is about.  (There is no moku hanga section of our print making department and the only relief printing classes are electives in luane and lino.)  I've done an etching portfolio exchange before locally, but if you want to discuss what it takes in order to be a coordinator, maybe I'll take it on.  Thanks!</t>
  </si>
  <si>
    <t>April Vollmer</t>
  </si>
  <si>
    <t>april@aprilvollmer.com</t>
  </si>
  <si>
    <t>Dimitris grammatikopulos</t>
  </si>
  <si>
    <t>aenaonartst@yahoo.com</t>
  </si>
  <si>
    <t>Janet Hollander</t>
  </si>
  <si>
    <t>janet.hollander@verizon.net</t>
  </si>
  <si>
    <t>kate courchaine</t>
  </si>
  <si>
    <t>katecourchaine@hotmail.com</t>
  </si>
  <si>
    <t>David Mohallatee</t>
  </si>
  <si>
    <t>David.Mohallatee@eku.edu</t>
  </si>
  <si>
    <t>Shirlene DeLapp</t>
  </si>
  <si>
    <t>weenie_delapp@hotmail.com</t>
  </si>
  <si>
    <t>kylie greenwood</t>
  </si>
  <si>
    <t>kyliegreeen@hotmail.com</t>
  </si>
  <si>
    <t>Robert Swain Charles</t>
  </si>
  <si>
    <t>rswainc@amnh.org</t>
  </si>
  <si>
    <t>AppropriatedArts@hotmail.com</t>
  </si>
  <si>
    <t>Amanda Yopp</t>
  </si>
  <si>
    <t>Barebonesart@comcast.net</t>
  </si>
  <si>
    <t>Sharri LaPierre</t>
  </si>
  <si>
    <t>sheridanpsm@msn.com</t>
  </si>
  <si>
    <t>originaletchings@hotmail.com</t>
  </si>
  <si>
    <t>Janet Warner (Montgomery)</t>
  </si>
  <si>
    <t>Carol Lyons</t>
  </si>
  <si>
    <t>artfulcarol@aol.com</t>
  </si>
  <si>
    <t>In keeping with the rules and in fairness to Bareners who participate in discussions and follow the rules, I see names on the list which I dont recognize as discussion participants. If that is correct, then there are some waitng list people who can be moved up.  If not,sorry, and  I stand corrected.</t>
  </si>
  <si>
    <t>lotusgriffin@yahoo.com</t>
  </si>
  <si>
    <t>Andy English</t>
  </si>
  <si>
    <t>andyenglish@btinternet.com</t>
  </si>
  <si>
    <t>I am working on a print on this theme so Imay as well be on the waiting list in case there is a serious shortfall.</t>
  </si>
  <si>
    <t>dropped out 12/15/2003</t>
  </si>
  <si>
    <t>dropped out 1/14/2004</t>
  </si>
  <si>
    <t>bettewappner@fuse.net</t>
  </si>
  <si>
    <t>Joe Sheridan</t>
  </si>
  <si>
    <t>dropped out due to injury Jan, 2004 (wrote me Feb 24)</t>
  </si>
  <si>
    <t>seq</t>
  </si>
  <si>
    <t>unknown reason didn't submit</t>
  </si>
  <si>
    <t>waitlist excused</t>
  </si>
  <si>
    <t>Charles</t>
  </si>
  <si>
    <t>Pink People</t>
  </si>
  <si>
    <t>USA</t>
  </si>
  <si>
    <t>The upper left hand corner </t>
  </si>
  <si>
    <t>Tucson</t>
  </si>
  <si>
    <t>AZ</t>
  </si>
  <si>
    <t>Dirty Girl</t>
  </si>
  <si>
    <t>&lt;p&gt;Woodblock, oil based ink.&lt;/p&gt;</t>
  </si>
  <si>
    <t>New York City</t>
  </si>
  <si>
    <t>Love Flies</t>
  </si>
  <si>
    <t>NY</t>
  </si>
  <si>
    <t>Erlanger</t>
  </si>
  <si>
    <t>Aqua Mosaic</t>
  </si>
  <si>
    <t>&lt;p&gt;Moku-Hanga&lt;br&gt;All Shina plywood&lt;br&gt;Speedball and Graham gouache&lt;br&gt;Japanese Washi Paper  - Shin Torinoko White&lt;/p&gt;</t>
  </si>
  <si>
    <t>Arlington</t>
  </si>
  <si>
    <t>TX</t>
  </si>
  <si>
    <t>Breath</t>
  </si>
  <si>
    <t>&lt;p&gt;oil based ink on Reeves Paper&lt;/p&gt;</t>
  </si>
  <si>
    <t>Dallas</t>
  </si>
  <si>
    <t>KY</t>
  </si>
  <si>
    <t>SHUNGA</t>
  </si>
  <si>
    <t>&lt;p&gt;Media: Woodcut, Linoleum cut, Lead Type and Chine colle.&lt;/p&gt;</t>
  </si>
  <si>
    <t>Ioannina</t>
  </si>
  <si>
    <t>Greece</t>
  </si>
  <si>
    <t>Master Bait</t>
  </si>
  <si>
    <t>&lt;p&gt;Linocut, hand-pulled, Hosho paper.&lt;p&gt;It's a game of words actually... Reading the title aloud will give you or your listener a hint...&lt;p&gt;Seriously speaking the prints(they ARE a PAIR!!) speak about ways we lure others or ourselves to a vicious circle of pleasure and/or satisfaction of the carnal kind.&lt;/p&gt;</t>
  </si>
  <si>
    <t>Machias </t>
  </si>
  <si>
    <t>ME</t>
  </si>
  <si>
    <t>Shunga</t>
  </si>
  <si>
    <t>&lt;p&gt;birch plywood&lt;p&gt;ink: Van Son Oil Base Plus&lt;p&gt;paper:  Tableau&lt;/p&gt;</t>
  </si>
  <si>
    <t>Philadelphia</t>
  </si>
  <si>
    <t>PA</t>
  </si>
  <si>
    <t>Jersey City</t>
  </si>
  <si>
    <t>NJ</t>
  </si>
  <si>
    <t>untitled</t>
  </si>
  <si>
    <t>&lt;p&gt;I chose to focus on color, using a variety of varnishes to alter the surface of the plate and carry color to the page. The image is a variation on an etching I made almost 30 years ago, called "Marriage, the Joy it Brings."&lt;/p&gt;</t>
  </si>
  <si>
    <t>Toronto</t>
  </si>
  <si>
    <t>ON</t>
  </si>
  <si>
    <t>Canada</t>
  </si>
  <si>
    <t>Cunnilingus</t>
  </si>
  <si>
    <t>&lt;p&gt;This was intended to be keyblock for multiblock colour print. However.... Trying to carve thin lines, I kept chipping off the lines of the plywood... so decided to recarve it several times making lines thicker and keep it B&amp;W. It is like my second real woodblock print ever...&lt;/p&gt;</t>
  </si>
  <si>
    <t>Skokie</t>
  </si>
  <si>
    <t>IL</t>
  </si>
  <si>
    <t>Shunga Oreo</t>
  </si>
  <si>
    <t xml:space="preserve">&lt;p&gt;Reduction hanga woodblock on birch plywood. Three stages &amp; four impressions. Edition size 35 prints including proofs, printed on Rives light (115gms).&lt;p&gt;After researching the traditional japanese shunga genre, I decided to not hold back and to incorporate a little bit of the many aspects that Shunga typically covers. So on this print titled "Shunga Oreo' which depicts a trio of lovers...sandwiched like an Oreo cookie (white cream filling in the middle)....you will find a bit of everything: group sex, intriguing sexual positions, masturbation, big emphasis on the male &amp; female genitalia and I even threw in a little twist on the historical theme by including what seems obvious in the image... inter-racial sex... hope you enjoy this print as much as I did making it.&lt;/p&gt;
</t>
  </si>
  <si>
    <t>VA</t>
  </si>
  <si>
    <t>Dirty Room</t>
  </si>
  <si>
    <t>Las Vegas</t>
  </si>
  <si>
    <t>NV</t>
  </si>
  <si>
    <t>A Satyr's Dream</t>
  </si>
  <si>
    <t>&lt;p&gt;Satyrs were known to tempt mere mortals into trouble and mischief; this particular satyr fell fast asleep in the forest and dreamed of "hisbiscus."&lt;p&gt;Technique: Relief engraving&lt;br&gt;Paper: English Superfine&lt;br&gt;Block: Resingrave&lt;br&gt;Ink: D.S. lamp black&lt;br&gt;&lt;/p&gt;</t>
  </si>
  <si>
    <t>Kansas City</t>
  </si>
  <si>
    <t>MO</t>
  </si>
  <si>
    <t>Usa</t>
  </si>
  <si>
    <t>untitled (shunga aizuri-e)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</si>
</sst>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h:mm\ AM/PM"/>
    <numFmt numFmtId="168" formatCode="m/d/yy\ hh:mm:ss"/>
    <numFmt numFmtId="169" formatCode="ddd\ mmm\-dd\-yyyy\ hh:mm:ss"/>
    <numFmt numFmtId="170" formatCode="mmm\-yyyy"/>
  </numFmts>
  <fonts count="5">
    <font>
      <sz val="10"/>
      <name val="Arial"/>
      <family val="0"/>
    </font>
    <font>
      <u val="single"/>
      <sz val="10"/>
      <color indexed="12"/>
      <name val="Arial"/>
      <family val="0"/>
    </font>
    <font>
      <sz val="8"/>
      <name val="Arial"/>
      <family val="0"/>
    </font>
    <font>
      <sz val="8"/>
      <name val="Times New Roman"/>
      <family val="1"/>
    </font>
    <font>
      <u val="single"/>
      <sz val="10"/>
      <color indexed="36"/>
      <name val="Arial"/>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2" fillId="2" borderId="1" xfId="0" applyFont="1" applyFill="1" applyBorder="1" applyAlignment="1">
      <alignment/>
    </xf>
    <xf numFmtId="0" fontId="2" fillId="0" borderId="0" xfId="0" applyFont="1" applyAlignment="1">
      <alignment/>
    </xf>
    <xf numFmtId="0" fontId="2" fillId="0" borderId="0" xfId="0" applyFont="1" applyAlignment="1">
      <alignment/>
    </xf>
    <xf numFmtId="0" fontId="3" fillId="2" borderId="1" xfId="0" applyFont="1" applyFill="1" applyBorder="1" applyAlignment="1">
      <alignment/>
    </xf>
    <xf numFmtId="22" fontId="2" fillId="0" borderId="0" xfId="0" applyNumberFormat="1" applyFont="1" applyAlignment="1">
      <alignment/>
    </xf>
    <xf numFmtId="0" fontId="2" fillId="2" borderId="1" xfId="0" applyFont="1" applyFill="1" applyBorder="1" applyAlignment="1">
      <alignment/>
    </xf>
    <xf numFmtId="0" fontId="0" fillId="0" borderId="0" xfId="0" applyAlignment="1">
      <alignment/>
    </xf>
    <xf numFmtId="169" fontId="0" fillId="0" borderId="0" xfId="0" applyNumberFormat="1" applyAlignment="1">
      <alignment/>
    </xf>
    <xf numFmtId="2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0"/>
  <sheetViews>
    <sheetView tabSelected="1" workbookViewId="0" topLeftCell="A1">
      <selection activeCell="A2" sqref="A2:A30"/>
    </sheetView>
  </sheetViews>
  <sheetFormatPr defaultColWidth="9.140625" defaultRowHeight="12.75"/>
  <cols>
    <col min="1" max="1" width="81.57421875" style="6" bestFit="1" customWidth="1"/>
    <col min="2" max="2" width="46.7109375" style="6" bestFit="1" customWidth="1"/>
    <col min="3" max="3" width="5.00390625" style="6" bestFit="1" customWidth="1"/>
    <col min="4" max="4" width="28.7109375" style="6" bestFit="1" customWidth="1"/>
    <col min="5" max="5" width="24.57421875" style="6" bestFit="1" customWidth="1"/>
    <col min="6" max="6" width="14.421875" style="6" bestFit="1" customWidth="1"/>
    <col min="7" max="7" width="18.421875" style="6" bestFit="1" customWidth="1"/>
    <col min="8" max="12" width="9.140625" style="3" customWidth="1"/>
    <col min="13" max="16384" width="9.140625" style="3" customWidth="1"/>
  </cols>
  <sheetData>
    <row r="1" spans="1:13" ht="11.25">
      <c r="A1" s="1" t="s">
        <v>28</v>
      </c>
      <c r="B1" s="1" t="s">
        <v>29</v>
      </c>
      <c r="C1" s="1" t="s">
        <v>22</v>
      </c>
      <c r="D1" s="1" t="s">
        <v>25</v>
      </c>
      <c r="E1" s="1" t="s">
        <v>30</v>
      </c>
      <c r="F1" s="1" t="s">
        <v>31</v>
      </c>
      <c r="G1" s="1" t="s">
        <v>32</v>
      </c>
      <c r="H1" s="2" t="s">
        <v>33</v>
      </c>
      <c r="I1" s="2" t="s">
        <v>18</v>
      </c>
      <c r="J1" s="2" t="s">
        <v>19</v>
      </c>
      <c r="K1" s="2" t="s">
        <v>20</v>
      </c>
      <c r="L1" s="2" t="s">
        <v>21</v>
      </c>
      <c r="M1" s="2" t="s">
        <v>34</v>
      </c>
    </row>
    <row r="2" spans="1:13" ht="11.25">
      <c r="A2" s="1" t="str">
        <f>CONCATENATE("&lt;li&gt;&lt;a href=",CHAR(34),TRIM(LOWER(G2)),".html",CHAR(34)," target=printmaker&gt;",E2,"&lt;/a&gt;&lt;/li&gt;")</f>
        <v>&lt;li&gt;&lt;a href="wohlken.html" target=printmaker&gt;Gayle Wohlken&lt;/a&gt;&lt;/li&gt;</v>
      </c>
      <c r="B2" s="1" t="str">
        <f>CONCATENATE(LOWER(G2),".jpg|-|-|",LOWER(G2),".html,")</f>
        <v>wohlken.jpg|-|-|wohlken.html,</v>
      </c>
      <c r="C2" s="1">
        <f>'SIGN-UP'!D2</f>
        <v>1</v>
      </c>
      <c r="D2" s="4" t="str">
        <f>TRIM('SIGN-UP'!F2)</f>
        <v>blueman@pantek.com</v>
      </c>
      <c r="E2" s="4" t="str">
        <f>'SIGN-UP'!E2</f>
        <v>Gayle Wohlken</v>
      </c>
      <c r="F2" s="1" t="str">
        <f>TRIM(MID('SIGN-UP'!E2,1,SEARCH(" ",'SIGN-UP'!E2,1)))</f>
        <v>Gayle</v>
      </c>
      <c r="G2" s="1" t="str">
        <f>PROPER(TRIM(MID('SIGN-UP'!E2,SEARCH(" ",'SIGN-UP'!E2,1),LEN('SIGN-UP'!E2)-SEARCH(" ",'SIGN-UP'!E2,1)+1)))</f>
        <v>Wohlken</v>
      </c>
      <c r="H2" s="5">
        <v>37508.467361111114</v>
      </c>
      <c r="I2" s="2" t="s">
        <v>38</v>
      </c>
      <c r="J2" s="2" t="s">
        <v>39</v>
      </c>
      <c r="K2" s="2" t="s">
        <v>35</v>
      </c>
      <c r="L2" s="2" t="s">
        <v>37</v>
      </c>
      <c r="M2" s="2" t="s">
        <v>36</v>
      </c>
    </row>
    <row r="3" spans="1:13" ht="12.75">
      <c r="A3" s="1" t="str">
        <f>CONCATENATE("&lt;li&gt;&lt;a href=",CHAR(34),TRIM(LOWER(G3)),".html",CHAR(34)," target=printmaker&gt;",E3,"&lt;/a&gt;&lt;/li&gt;")</f>
        <v>&lt;li&gt;&lt;a href="hudson.html" target=printmaker&gt;Ray Hudson&lt;/a&gt;&lt;/li&gt;</v>
      </c>
      <c r="B3" s="1" t="str">
        <f aca="true" t="shared" si="0" ref="B3:B34">CONCATENATE(LOWER(G3),".jpg|-|-|",LOWER(G3),".html,")</f>
        <v>hudson.jpg|-|-|hudson.html,</v>
      </c>
      <c r="C3" s="1">
        <f>'SIGN-UP'!D3</f>
        <v>2</v>
      </c>
      <c r="D3" s="4" t="str">
        <f>TRIM('SIGN-UP'!F3)</f>
        <v>rhudson@together.net</v>
      </c>
      <c r="E3" s="4" t="str">
        <f>'SIGN-UP'!E3</f>
        <v>Ray Hudson</v>
      </c>
      <c r="F3" s="1" t="str">
        <f>TRIM(MID('SIGN-UP'!E3,1,SEARCH(" ",'SIGN-UP'!E3,1)))</f>
        <v>Ray</v>
      </c>
      <c r="G3" s="1" t="str">
        <f>PROPER(TRIM(MID('SIGN-UP'!E3,SEARCH(" ",'SIGN-UP'!E3,1),LEN('SIGN-UP'!E3)-SEARCH(" ",'SIGN-UP'!E3,1)+1)))</f>
        <v>Hudson</v>
      </c>
      <c r="H3" s="5"/>
      <c r="I3" t="s">
        <v>0</v>
      </c>
      <c r="J3" s="2" t="s">
        <v>1</v>
      </c>
      <c r="K3" s="2" t="s">
        <v>185</v>
      </c>
      <c r="L3" s="2" t="s">
        <v>2</v>
      </c>
      <c r="M3" s="2" t="s">
        <v>3</v>
      </c>
    </row>
    <row r="4" spans="1:13" ht="12.75">
      <c r="A4" s="1" t="str">
        <f aca="true" t="shared" si="1" ref="A4:A33">CONCATENATE("&lt;li&gt;&lt;a href=",CHAR(34),TRIM(LOWER(G4)),".html",CHAR(34)," target=printmaker&gt;",E4,"&lt;/a&gt;&lt;/li&gt;")</f>
        <v>&lt;li&gt;&lt;a href="mundie.html" target=printmaker&gt;Jim Mundie&lt;/a&gt;&lt;/li&gt;</v>
      </c>
      <c r="B4" s="1" t="str">
        <f t="shared" si="0"/>
        <v>mundie.jpg|-|-|mundie.html,</v>
      </c>
      <c r="C4" s="1">
        <f>'SIGN-UP'!D4</f>
        <v>3</v>
      </c>
      <c r="D4" s="4" t="str">
        <f>TRIM('SIGN-UP'!F4)</f>
        <v>jimandkatemundie@juno.com</v>
      </c>
      <c r="E4" s="4" t="str">
        <f>'SIGN-UP'!E4</f>
        <v>Jim Mundie</v>
      </c>
      <c r="F4" s="1" t="str">
        <f>TRIM(MID('SIGN-UP'!E4,1,SEARCH(" ",'SIGN-UP'!E4,1)))</f>
        <v>Jim</v>
      </c>
      <c r="G4" s="1" t="str">
        <f>PROPER(TRIM(MID('SIGN-UP'!E4,SEARCH(" ",'SIGN-UP'!E4,1),LEN('SIGN-UP'!E4)-SEARCH(" ",'SIGN-UP'!E4,1)+1)))</f>
        <v>Mundie</v>
      </c>
      <c r="H4" s="5"/>
      <c r="I4" t="s">
        <v>213</v>
      </c>
      <c r="J4" s="2" t="s">
        <v>214</v>
      </c>
      <c r="K4" s="2" t="s">
        <v>185</v>
      </c>
      <c r="L4" s="2"/>
      <c r="M4" s="2"/>
    </row>
    <row r="5" spans="1:13" ht="12.75">
      <c r="A5" s="1" t="str">
        <f t="shared" si="1"/>
        <v>&lt;li&gt;&lt;a href="furr.html" target=printmaker&gt;John Furr&lt;/a&gt;&lt;/li&gt;</v>
      </c>
      <c r="B5" s="1" t="str">
        <f t="shared" si="0"/>
        <v>furr.jpg|-|-|furr.html,</v>
      </c>
      <c r="C5" s="1">
        <f>'SIGN-UP'!D5</f>
        <v>4</v>
      </c>
      <c r="D5" s="4" t="str">
        <f>TRIM('SIGN-UP'!F5)</f>
        <v>jsf73@aol.com</v>
      </c>
      <c r="E5" s="4" t="str">
        <f>'SIGN-UP'!E5</f>
        <v>John Furr</v>
      </c>
      <c r="F5" s="1" t="str">
        <f>TRIM(MID('SIGN-UP'!E5,1,SEARCH(" ",'SIGN-UP'!E5,1)))</f>
        <v>John</v>
      </c>
      <c r="G5" s="1" t="str">
        <f>PROPER(TRIM(MID('SIGN-UP'!E5,SEARCH(" ",'SIGN-UP'!E5,1),LEN('SIGN-UP'!E5)-SEARCH(" ",'SIGN-UP'!E5,1)+1)))</f>
        <v>Furr</v>
      </c>
      <c r="H5" s="5"/>
      <c r="I5" t="s">
        <v>219</v>
      </c>
      <c r="J5" s="2" t="s">
        <v>220</v>
      </c>
      <c r="K5" s="2" t="s">
        <v>221</v>
      </c>
      <c r="L5" t="s">
        <v>222</v>
      </c>
      <c r="M5" t="s">
        <v>223</v>
      </c>
    </row>
    <row r="6" spans="1:13" ht="11.25">
      <c r="A6" s="1" t="str">
        <f t="shared" si="1"/>
        <v>&lt;li&gt;&lt;a href="corradi.html" target=printmaker&gt;colleen corradi&lt;/a&gt;&lt;/li&gt;</v>
      </c>
      <c r="B6" s="1" t="str">
        <f t="shared" si="0"/>
        <v>corradi.jpg|-|-|corradi.html,</v>
      </c>
      <c r="C6" s="1">
        <f>'SIGN-UP'!D6</f>
        <v>5</v>
      </c>
      <c r="D6" s="4" t="str">
        <f>TRIM('SIGN-UP'!F6)</f>
        <v>colleen@tin.it</v>
      </c>
      <c r="E6" s="4" t="str">
        <f>'SIGN-UP'!E6</f>
        <v>colleen corradi</v>
      </c>
      <c r="F6" s="1" t="str">
        <f>TRIM(MID('SIGN-UP'!E6,1,SEARCH(" ",'SIGN-UP'!E6,1)))</f>
        <v>colleen</v>
      </c>
      <c r="G6" s="1" t="str">
        <f>PROPER(TRIM(MID('SIGN-UP'!E6,SEARCH(" ",'SIGN-UP'!E6,1),LEN('SIGN-UP'!E6)-SEARCH(" ",'SIGN-UP'!E6,1)+1)))</f>
        <v>Corradi</v>
      </c>
      <c r="H6" s="5"/>
      <c r="I6" s="2"/>
      <c r="J6" s="2"/>
      <c r="K6" s="2"/>
      <c r="L6" s="2"/>
      <c r="M6" s="2"/>
    </row>
    <row r="7" spans="1:13" ht="12.75">
      <c r="A7" s="1" t="str">
        <f t="shared" si="1"/>
        <v>&lt;li&gt;&lt;a href="lambert.html" target=printmaker&gt;Lana Lambert&lt;/a&gt;&lt;/li&gt;</v>
      </c>
      <c r="B7" s="1" t="str">
        <f t="shared" si="0"/>
        <v>lambert.jpg|-|-|lambert.html,</v>
      </c>
      <c r="C7" s="1">
        <f>'SIGN-UP'!D7</f>
        <v>6</v>
      </c>
      <c r="D7" s="4" t="str">
        <f>TRIM('SIGN-UP'!F7)</f>
        <v>copper_bastet_empress@yahoo.com</v>
      </c>
      <c r="E7" s="4" t="str">
        <f>'SIGN-UP'!E7</f>
        <v>Lana Lambert</v>
      </c>
      <c r="F7" s="1" t="str">
        <f>TRIM(MID('SIGN-UP'!E7,1,SEARCH(" ",'SIGN-UP'!E7,1)))</f>
        <v>Lana</v>
      </c>
      <c r="G7" s="1" t="str">
        <f>PROPER(TRIM(MID('SIGN-UP'!E7,SEARCH(" ",'SIGN-UP'!E7,1),LEN('SIGN-UP'!E7)-SEARCH(" ",'SIGN-UP'!E7,1)+1)))</f>
        <v>Lambert</v>
      </c>
      <c r="H7" s="5"/>
      <c r="I7" t="s">
        <v>197</v>
      </c>
      <c r="J7" t="s">
        <v>228</v>
      </c>
      <c r="K7" s="2" t="s">
        <v>185</v>
      </c>
      <c r="L7" t="s">
        <v>229</v>
      </c>
      <c r="M7" s="2" t="s">
        <v>13</v>
      </c>
    </row>
    <row r="8" spans="1:13" ht="12.75">
      <c r="A8" s="1" t="str">
        <f t="shared" si="1"/>
        <v>&lt;li&gt;&lt;a href="vollmer.html" target=printmaker&gt;April Vollmer&lt;/a&gt;&lt;/li&gt;</v>
      </c>
      <c r="B8" s="1" t="str">
        <f t="shared" si="0"/>
        <v>vollmer.jpg|-|-|vollmer.html,</v>
      </c>
      <c r="C8" s="1">
        <f>'SIGN-UP'!D8</f>
        <v>7</v>
      </c>
      <c r="D8" s="4" t="str">
        <f>TRIM('SIGN-UP'!F8)</f>
        <v>april@aprilvollmer.com</v>
      </c>
      <c r="E8" s="4" t="str">
        <f>'SIGN-UP'!E8</f>
        <v>April Vollmer</v>
      </c>
      <c r="F8" s="1" t="str">
        <f>TRIM(MID('SIGN-UP'!E8,1,SEARCH(" ",'SIGN-UP'!E8,1)))</f>
        <v>April</v>
      </c>
      <c r="G8" s="1" t="str">
        <f>PROPER(TRIM(MID('SIGN-UP'!E8,SEARCH(" ",'SIGN-UP'!E8,1),LEN('SIGN-UP'!E8)-SEARCH(" ",'SIGN-UP'!E8,1)+1)))</f>
        <v>Vollmer</v>
      </c>
      <c r="H8" s="5"/>
      <c r="I8" t="s">
        <v>191</v>
      </c>
      <c r="J8" s="2" t="s">
        <v>193</v>
      </c>
      <c r="K8" s="2" t="s">
        <v>185</v>
      </c>
      <c r="L8" t="s">
        <v>192</v>
      </c>
      <c r="M8"/>
    </row>
    <row r="9" spans="1:13" ht="12.75">
      <c r="A9" s="1" t="str">
        <f t="shared" si="1"/>
        <v>&lt;li&gt;&lt;a href="grammatikopulos.html" target=printmaker&gt;Dimitris grammatikopulos&lt;/a&gt;&lt;/li&gt;</v>
      </c>
      <c r="B9" s="1" t="str">
        <f t="shared" si="0"/>
        <v>grammatikopulos.jpg|-|-|grammatikopulos.html,</v>
      </c>
      <c r="C9" s="1">
        <f>'SIGN-UP'!D9</f>
        <v>8</v>
      </c>
      <c r="D9" s="4" t="str">
        <f>TRIM('SIGN-UP'!F9)</f>
        <v>aenaonartst@yahoo.com</v>
      </c>
      <c r="E9" s="4" t="str">
        <f>'SIGN-UP'!E9</f>
        <v>Dimitris grammatikopulos</v>
      </c>
      <c r="F9" s="1" t="str">
        <f>TRIM(MID('SIGN-UP'!E9,1,SEARCH(" ",'SIGN-UP'!E9,1)))</f>
        <v>Dimitris</v>
      </c>
      <c r="G9" s="1" t="str">
        <f>PROPER(TRIM(MID('SIGN-UP'!E9,SEARCH(" ",'SIGN-UP'!E9,1),LEN('SIGN-UP'!E9)-SEARCH(" ",'SIGN-UP'!E9,1)+1)))</f>
        <v>Grammatikopulos</v>
      </c>
      <c r="H9" s="5"/>
      <c r="I9" t="s">
        <v>205</v>
      </c>
      <c r="J9" s="2"/>
      <c r="K9" t="s">
        <v>206</v>
      </c>
      <c r="L9" t="s">
        <v>207</v>
      </c>
      <c r="M9" s="2" t="s">
        <v>208</v>
      </c>
    </row>
    <row r="10" spans="1:13" ht="12.75">
      <c r="A10" s="1" t="str">
        <f t="shared" si="1"/>
        <v>&lt;li&gt;&lt;a href="mohallatee.html" target=printmaker&gt;David Mohallatee&lt;/a&gt;&lt;/li&gt;</v>
      </c>
      <c r="B10" s="1" t="str">
        <f t="shared" si="0"/>
        <v>mohallatee.jpg|-|-|mohallatee.html,</v>
      </c>
      <c r="C10" s="1">
        <f>'SIGN-UP'!D10</f>
        <v>9</v>
      </c>
      <c r="D10" s="4" t="str">
        <f>TRIM('SIGN-UP'!F10)</f>
        <v>David.Mohallatee@eku.edu</v>
      </c>
      <c r="E10" s="4" t="str">
        <f>'SIGN-UP'!E10</f>
        <v>David Mohallatee</v>
      </c>
      <c r="F10" s="1" t="str">
        <f>TRIM(MID('SIGN-UP'!E10,1,SEARCH(" ",'SIGN-UP'!E10,1)))</f>
        <v>David</v>
      </c>
      <c r="G10" s="1" t="str">
        <f>PROPER(TRIM(MID('SIGN-UP'!E10,SEARCH(" ",'SIGN-UP'!E10,1),LEN('SIGN-UP'!E10)-SEARCH(" ",'SIGN-UP'!E10,1)+1)))</f>
        <v>Mohallatee</v>
      </c>
      <c r="H10" s="5"/>
      <c r="I10" s="2"/>
      <c r="J10" t="s">
        <v>202</v>
      </c>
      <c r="K10" s="2" t="s">
        <v>185</v>
      </c>
      <c r="L10" t="s">
        <v>203</v>
      </c>
      <c r="M10" t="s">
        <v>204</v>
      </c>
    </row>
    <row r="11" spans="1:13" ht="12.75">
      <c r="A11" s="1" t="str">
        <f t="shared" si="1"/>
        <v>&lt;li&gt;&lt;a href="arango.html" target=printmaker&gt;Maria Arango&lt;/a&gt;&lt;/li&gt;</v>
      </c>
      <c r="B11" s="1" t="str">
        <f t="shared" si="0"/>
        <v>arango.jpg|-|-|arango.html,</v>
      </c>
      <c r="C11" s="1">
        <f>'SIGN-UP'!D11</f>
        <v>10</v>
      </c>
      <c r="D11" s="4" t="str">
        <f>TRIM('SIGN-UP'!F11)</f>
        <v>maria@mariarango.com</v>
      </c>
      <c r="E11" s="4" t="str">
        <f>'SIGN-UP'!E11</f>
        <v>Maria Arango</v>
      </c>
      <c r="F11" s="1" t="str">
        <f>TRIM(MID('SIGN-UP'!E11,1,SEARCH(" ",'SIGN-UP'!E11,1)))</f>
        <v>Maria</v>
      </c>
      <c r="G11" s="1" t="str">
        <f>PROPER(TRIM(MID('SIGN-UP'!E11,SEARCH(" ",'SIGN-UP'!E11,1),LEN('SIGN-UP'!E11)-SEARCH(" ",'SIGN-UP'!E11,1)+1)))</f>
        <v>Arango</v>
      </c>
      <c r="H11" s="5"/>
      <c r="I11" t="s">
        <v>230</v>
      </c>
      <c r="J11" s="2" t="s">
        <v>231</v>
      </c>
      <c r="K11" s="2" t="s">
        <v>185</v>
      </c>
      <c r="L11" s="2" t="s">
        <v>232</v>
      </c>
      <c r="M11" s="2" t="s">
        <v>233</v>
      </c>
    </row>
    <row r="12" spans="1:13" ht="12.75">
      <c r="A12" s="1" t="str">
        <f t="shared" si="1"/>
        <v>&lt;li&gt;&lt;a href="wappner.html" target=printmaker&gt;Bette Wappner&lt;/a&gt;&lt;/li&gt;</v>
      </c>
      <c r="B12" s="1" t="str">
        <f t="shared" si="0"/>
        <v>wappner.jpg|-|-|wappner.html,</v>
      </c>
      <c r="C12" s="1">
        <f>'SIGN-UP'!D12</f>
        <v>11</v>
      </c>
      <c r="D12" s="4" t="str">
        <f>TRIM('SIGN-UP'!F12)</f>
        <v>bettewappner@fuse.net</v>
      </c>
      <c r="E12" s="4" t="str">
        <f>'SIGN-UP'!E12</f>
        <v>Bette Wappner</v>
      </c>
      <c r="F12" s="1" t="str">
        <f>TRIM(MID('SIGN-UP'!E12,1,SEARCH(" ",'SIGN-UP'!E12,1)))</f>
        <v>Bette</v>
      </c>
      <c r="G12" s="1" t="str">
        <f>PROPER(TRIM(MID('SIGN-UP'!E12,SEARCH(" ",'SIGN-UP'!E12,1),LEN('SIGN-UP'!E12)-SEARCH(" ",'SIGN-UP'!E12,1)+1)))</f>
        <v>Wappner</v>
      </c>
      <c r="H12" s="5"/>
      <c r="I12" t="s">
        <v>194</v>
      </c>
      <c r="J12" s="2"/>
      <c r="K12" s="2"/>
      <c r="L12" t="s">
        <v>195</v>
      </c>
      <c r="M12" s="2" t="s">
        <v>196</v>
      </c>
    </row>
    <row r="13" spans="1:13" ht="11.25">
      <c r="A13" s="1" t="str">
        <f t="shared" si="1"/>
        <v>&lt;li&gt;&lt;a href="center.html" target=printmaker&gt;John Center&lt;/a&gt;&lt;/li&gt;</v>
      </c>
      <c r="B13" s="1" t="str">
        <f t="shared" si="0"/>
        <v>center.jpg|-|-|center.html,</v>
      </c>
      <c r="C13" s="1">
        <f>'SIGN-UP'!D13</f>
        <v>12</v>
      </c>
      <c r="D13" s="4" t="str">
        <f>TRIM('SIGN-UP'!F13)</f>
        <v>furrypressii@aol.com</v>
      </c>
      <c r="E13" s="4" t="str">
        <f>'SIGN-UP'!E13</f>
        <v>John Center</v>
      </c>
      <c r="F13" s="1" t="str">
        <f>TRIM(MID('SIGN-UP'!E13,1,SEARCH(" ",'SIGN-UP'!E13,1)))</f>
        <v>John</v>
      </c>
      <c r="G13" s="1" t="str">
        <f>PROPER(TRIM(MID('SIGN-UP'!E13,SEARCH(" ",'SIGN-UP'!E13,1),LEN('SIGN-UP'!E13)-SEARCH(" ",'SIGN-UP'!E13,1)+1)))</f>
        <v>Center</v>
      </c>
      <c r="H13" s="5"/>
      <c r="I13" s="2"/>
      <c r="J13" s="2"/>
      <c r="K13" s="2"/>
      <c r="L13" s="2"/>
      <c r="M13" s="2"/>
    </row>
    <row r="14" spans="1:13" ht="12.75">
      <c r="A14" s="1" t="str">
        <f t="shared" si="1"/>
        <v>&lt;li&gt;&lt;a href="taylor.html" target=printmaker&gt;Sylvia Taylor&lt;/a&gt;&lt;/li&gt;</v>
      </c>
      <c r="B14" s="1" t="str">
        <f t="shared" si="0"/>
        <v>taylor.jpg|-|-|taylor.html,</v>
      </c>
      <c r="C14" s="1">
        <f>'SIGN-UP'!D14</f>
        <v>13</v>
      </c>
      <c r="D14" s="4" t="str">
        <f>TRIM('SIGN-UP'!F14)</f>
        <v>syltaylor@bluefrognet.net</v>
      </c>
      <c r="E14" s="4" t="str">
        <f>'SIGN-UP'!E14</f>
        <v>Sylvia Taylor</v>
      </c>
      <c r="F14" s="1" t="str">
        <f>TRIM(MID('SIGN-UP'!E14,1,SEARCH(" ",'SIGN-UP'!E14,1)))</f>
        <v>Sylvia</v>
      </c>
      <c r="G14" s="1" t="str">
        <f>PROPER(TRIM(MID('SIGN-UP'!E14,SEARCH(" ",'SIGN-UP'!E14,1),LEN('SIGN-UP'!E14)-SEARCH(" ",'SIGN-UP'!E14,1)+1)))</f>
        <v>Taylor</v>
      </c>
      <c r="H14" s="5"/>
      <c r="I14" t="s">
        <v>10</v>
      </c>
      <c r="J14" s="2"/>
      <c r="K14" s="2" t="s">
        <v>11</v>
      </c>
      <c r="L14" t="s">
        <v>12</v>
      </c>
      <c r="M14" s="2"/>
    </row>
    <row r="15" spans="1:13" ht="12.75">
      <c r="A15" s="1" t="str">
        <f t="shared" si="1"/>
        <v>&lt;li&gt;&lt;a href="gatto.html" target=printmaker&gt;Gillyin Gatto&lt;/a&gt;&lt;/li&gt;</v>
      </c>
      <c r="B15" s="1" t="str">
        <f t="shared" si="0"/>
        <v>gatto.jpg|-|-|gatto.html,</v>
      </c>
      <c r="C15" s="1">
        <f>'SIGN-UP'!D15</f>
        <v>14</v>
      </c>
      <c r="D15" s="4" t="str">
        <f>TRIM('SIGN-UP'!F15)</f>
        <v>gillying@maineline.net</v>
      </c>
      <c r="E15" s="4" t="str">
        <f>'SIGN-UP'!E15</f>
        <v>Gillyin Gatto</v>
      </c>
      <c r="F15" s="1" t="str">
        <f>TRIM(MID('SIGN-UP'!E15,1,SEARCH(" ",'SIGN-UP'!E15,1)))</f>
        <v>Gillyin</v>
      </c>
      <c r="G15" s="1" t="str">
        <f>PROPER(TRIM(MID('SIGN-UP'!E15,SEARCH(" ",'SIGN-UP'!E15,1),LEN('SIGN-UP'!E15)-SEARCH(" ",'SIGN-UP'!E15,1)+1)))</f>
        <v>Gatto</v>
      </c>
      <c r="H15" s="5"/>
      <c r="I15" t="s">
        <v>209</v>
      </c>
      <c r="J15" s="2" t="s">
        <v>210</v>
      </c>
      <c r="K15" s="2" t="s">
        <v>185</v>
      </c>
      <c r="L15" s="2" t="s">
        <v>211</v>
      </c>
      <c r="M15" s="2" t="s">
        <v>212</v>
      </c>
    </row>
    <row r="16" spans="1:13" ht="11.25">
      <c r="A16" s="1" t="str">
        <f t="shared" si="1"/>
        <v>&lt;li&gt;&lt;a href="zimmerling.html" target=printmaker&gt;gilda machado - zimmerling&lt;/a&gt;&lt;/li&gt;</v>
      </c>
      <c r="B16" s="1" t="str">
        <f t="shared" si="0"/>
        <v>zimmerling.jpg|-|-|zimmerling.html,</v>
      </c>
      <c r="C16" s="1">
        <f>'SIGN-UP'!D16</f>
        <v>15</v>
      </c>
      <c r="D16" s="4" t="str">
        <f>TRIM('SIGN-UP'!F16)</f>
        <v>gemzeditionz@earthlink.net</v>
      </c>
      <c r="E16" s="4" t="str">
        <f>'SIGN-UP'!E16</f>
        <v>gilda machado - zimmerling</v>
      </c>
      <c r="F16" s="1" t="str">
        <f>TRIM(MID('SIGN-UP'!E16,1,SEARCH(" ",'SIGN-UP'!E16,1)))</f>
        <v>gilda</v>
      </c>
      <c r="G16" s="1" t="s">
        <v>74</v>
      </c>
      <c r="H16" s="5"/>
      <c r="I16" s="2"/>
      <c r="J16" s="2"/>
      <c r="K16" s="2"/>
      <c r="L16" s="2"/>
      <c r="M16" s="2"/>
    </row>
    <row r="17" spans="1:13" ht="12.75">
      <c r="A17" s="1" t="str">
        <f t="shared" si="1"/>
        <v>&lt;li&gt;&lt;a href="lyon.html" target=printmaker&gt;Mike Lyon&lt;/a&gt;&lt;/li&gt;</v>
      </c>
      <c r="B17" s="1" t="str">
        <f t="shared" si="0"/>
        <v>lyon.jpg|-|-|lyon.html,</v>
      </c>
      <c r="C17" s="1">
        <f>'SIGN-UP'!D17</f>
        <v>16</v>
      </c>
      <c r="D17" s="4" t="str">
        <f>TRIM('SIGN-UP'!F17)</f>
        <v>mikelyon@mlyon.com</v>
      </c>
      <c r="E17" s="4" t="str">
        <f>'SIGN-UP'!E17</f>
        <v>Mike Lyon</v>
      </c>
      <c r="F17" s="1" t="str">
        <f>TRIM(MID('SIGN-UP'!E17,1,SEARCH(" ",'SIGN-UP'!E17,1)))</f>
        <v>Mike</v>
      </c>
      <c r="G17" s="1" t="str">
        <f>PROPER(TRIM(MID('SIGN-UP'!E17,SEARCH(" ",'SIGN-UP'!E17,1),LEN('SIGN-UP'!E17)-SEARCH(" ",'SIGN-UP'!E17,1)+1)))</f>
        <v>Lyon</v>
      </c>
      <c r="H17" s="5"/>
      <c r="I17" t="s">
        <v>234</v>
      </c>
      <c r="J17" s="2" t="s">
        <v>235</v>
      </c>
      <c r="K17" s="2" t="s">
        <v>236</v>
      </c>
      <c r="L17" s="2" t="s">
        <v>237</v>
      </c>
      <c r="M17" s="2" t="s">
        <v>16</v>
      </c>
    </row>
    <row r="18" spans="1:13" ht="12.75">
      <c r="A18" s="1" t="str">
        <f t="shared" si="1"/>
        <v>&lt;li&gt;&lt;a href="madis.html" target=printmaker&gt;Darrell Madis&lt;/a&gt;&lt;/li&gt;</v>
      </c>
      <c r="B18" s="1" t="str">
        <f t="shared" si="0"/>
        <v>madis.jpg|-|-|madis.html,</v>
      </c>
      <c r="C18" s="1">
        <f>'SIGN-UP'!D18</f>
        <v>17</v>
      </c>
      <c r="D18" s="4" t="str">
        <f>TRIM('SIGN-UP'!F18)</f>
        <v>dmadis@sbcglobal.net</v>
      </c>
      <c r="E18" s="4" t="str">
        <f>'SIGN-UP'!E18</f>
        <v>Darrell Madis</v>
      </c>
      <c r="F18" s="1" t="str">
        <f>TRIM(MID('SIGN-UP'!E18,1,SEARCH(" ",'SIGN-UP'!E18,1)))</f>
        <v>Darrell</v>
      </c>
      <c r="G18" s="1" t="str">
        <f>PROPER(TRIM(MID('SIGN-UP'!E18,SEARCH(" ",'SIGN-UP'!E18,1),LEN('SIGN-UP'!E18)-SEARCH(" ",'SIGN-UP'!E18,1)+1)))</f>
        <v>Madis</v>
      </c>
      <c r="H18" s="5"/>
      <c r="I18" t="s">
        <v>201</v>
      </c>
      <c r="J18" s="2" t="s">
        <v>198</v>
      </c>
      <c r="K18" s="2" t="s">
        <v>185</v>
      </c>
      <c r="L18" s="2"/>
      <c r="M18" t="s">
        <v>14</v>
      </c>
    </row>
    <row r="19" spans="1:13" ht="11.25">
      <c r="A19" s="1" t="str">
        <f t="shared" si="1"/>
        <v>&lt;li&gt;&lt;a href="robertson.html" target=printmaker&gt;Wanda Robertson&lt;/a&gt;&lt;/li&gt;</v>
      </c>
      <c r="B19" s="1" t="str">
        <f t="shared" si="0"/>
        <v>robertson.jpg|-|-|robertson.html,</v>
      </c>
      <c r="C19" s="1">
        <f>'SIGN-UP'!D19</f>
        <v>18</v>
      </c>
      <c r="D19" s="4" t="str">
        <f>TRIM('SIGN-UP'!F19)</f>
        <v>robertson@canby.com</v>
      </c>
      <c r="E19" s="4" t="str">
        <f>'SIGN-UP'!E19</f>
        <v>Wanda Robertson</v>
      </c>
      <c r="F19" s="1" t="str">
        <f>TRIM(MID('SIGN-UP'!E19,1,SEARCH(" ",'SIGN-UP'!E19,1)))</f>
        <v>Wanda</v>
      </c>
      <c r="G19" s="1" t="str">
        <f>PROPER(TRIM(MID('SIGN-UP'!E19,SEARCH(" ",'SIGN-UP'!E19,1),LEN('SIGN-UP'!E19)-SEARCH(" ",'SIGN-UP'!E19,1)+1)))</f>
        <v>Robertson</v>
      </c>
      <c r="H19" s="5"/>
      <c r="I19" s="2"/>
      <c r="J19" s="2"/>
      <c r="K19" s="2"/>
      <c r="L19" s="2"/>
      <c r="M19" s="2"/>
    </row>
    <row r="20" spans="1:13" ht="12.75">
      <c r="A20" s="1" t="str">
        <f t="shared" si="1"/>
        <v>&lt;li&gt;&lt;a href="patera.html" target=printmaker&gt;Barbara Patera&lt;/a&gt;&lt;/li&gt;</v>
      </c>
      <c r="B20" s="1" t="str">
        <f t="shared" si="0"/>
        <v>patera.jpg|-|-|patera.html,</v>
      </c>
      <c r="C20" s="1">
        <f>'SIGN-UP'!D20</f>
        <v>19</v>
      </c>
      <c r="D20" s="4" t="str">
        <f>TRIM('SIGN-UP'!F20)</f>
        <v>b.patera@att.net</v>
      </c>
      <c r="E20" s="4" t="str">
        <f>'SIGN-UP'!E20</f>
        <v>Barbara Patera</v>
      </c>
      <c r="F20" s="1" t="str">
        <f>TRIM(MID('SIGN-UP'!E20,1,SEARCH(" ",'SIGN-UP'!E20,1)))</f>
        <v>Barbara</v>
      </c>
      <c r="G20" s="1" t="str">
        <f>PROPER(TRIM(MID('SIGN-UP'!E20,SEARCH(" ",'SIGN-UP'!E20,1),LEN('SIGN-UP'!E20)-SEARCH(" ",'SIGN-UP'!E20,1)+1)))</f>
        <v>Patera</v>
      </c>
      <c r="H20" s="5"/>
      <c r="I20" t="s">
        <v>186</v>
      </c>
      <c r="K20" t="s">
        <v>185</v>
      </c>
      <c r="L20" s="2" t="s">
        <v>184</v>
      </c>
      <c r="M20" t="s">
        <v>190</v>
      </c>
    </row>
    <row r="21" spans="1:13" ht="12.75">
      <c r="A21" s="1" t="str">
        <f t="shared" si="1"/>
        <v>&lt;li&gt;&lt;a href="blank.html" target=printmaker&gt;Chris Blank&lt;/a&gt;&lt;/li&gt;</v>
      </c>
      <c r="B21" s="1" t="str">
        <f t="shared" si="0"/>
        <v>blank.jpg|-|-|blank.html,</v>
      </c>
      <c r="C21" s="1">
        <f>'SIGN-UP'!D21</f>
        <v>20</v>
      </c>
      <c r="D21" s="4" t="str">
        <f>TRIM('SIGN-UP'!F21)</f>
        <v>lotusgriffin@yahoo.com</v>
      </c>
      <c r="E21" s="4" t="str">
        <f>'SIGN-UP'!E21</f>
        <v>Chris Blank</v>
      </c>
      <c r="F21" s="1" t="str">
        <f>TRIM(MID('SIGN-UP'!E21,1,SEARCH(" ",'SIGN-UP'!E21,1)))</f>
        <v>Chris</v>
      </c>
      <c r="G21" s="1" t="str">
        <f>PROPER(TRIM(MID('SIGN-UP'!E21,SEARCH(" ",'SIGN-UP'!E21,1),LEN('SIGN-UP'!E21)-SEARCH(" ",'SIGN-UP'!E21,1)+1)))</f>
        <v>Blank</v>
      </c>
      <c r="H21" s="5"/>
      <c r="I21" t="s">
        <v>197</v>
      </c>
      <c r="J21" s="2" t="s">
        <v>198</v>
      </c>
      <c r="K21" s="2" t="s">
        <v>185</v>
      </c>
      <c r="L21" s="2" t="s">
        <v>199</v>
      </c>
      <c r="M21" t="s">
        <v>200</v>
      </c>
    </row>
    <row r="22" spans="1:13" ht="11.25">
      <c r="A22" s="1" t="str">
        <f t="shared" si="1"/>
        <v>&lt;li&gt;&lt;a href="smith_p.html" target=printmaker&gt;Philip Smith&lt;/a&gt;&lt;/li&gt;</v>
      </c>
      <c r="B22" s="1" t="str">
        <f t="shared" si="0"/>
        <v>smith_p.jpg|-|-|smith_p.html,</v>
      </c>
      <c r="C22" s="1">
        <f>'SIGN-UP'!D22</f>
        <v>21</v>
      </c>
      <c r="D22" s="4" t="str">
        <f>TRIM('SIGN-UP'!F22)</f>
        <v>Philip238@copper.net</v>
      </c>
      <c r="E22" s="4" t="str">
        <f>'SIGN-UP'!E22</f>
        <v>Philip Smith</v>
      </c>
      <c r="F22" s="1" t="str">
        <f>TRIM(MID('SIGN-UP'!E22,1,SEARCH(" ",'SIGN-UP'!E22,1)))</f>
        <v>Philip</v>
      </c>
      <c r="G22" s="1" t="s">
        <v>15</v>
      </c>
      <c r="H22" s="5"/>
      <c r="I22" s="2"/>
      <c r="J22" s="2"/>
      <c r="K22" s="2"/>
      <c r="L22" s="2"/>
      <c r="M22" s="2"/>
    </row>
    <row r="23" spans="1:13" ht="12.75">
      <c r="A23" s="1" t="str">
        <f t="shared" si="1"/>
        <v>&lt;li&gt;&lt;a href="rodriguez.html" target=printmaker&gt;Julio Rodriguez&lt;/a&gt;&lt;/li&gt;</v>
      </c>
      <c r="B23" s="1" t="str">
        <f t="shared" si="0"/>
        <v>rodriguez.jpg|-|-|rodriguez.html,</v>
      </c>
      <c r="C23" s="1">
        <f>'SIGN-UP'!D23</f>
        <v>22</v>
      </c>
      <c r="D23" s="4" t="str">
        <f>TRIM('SIGN-UP'!F23)</f>
        <v>julio.rodriguez@walgreens.com</v>
      </c>
      <c r="E23" s="4" t="str">
        <f>'SIGN-UP'!E23</f>
        <v>Julio Rodriguez</v>
      </c>
      <c r="F23" s="1" t="str">
        <f>TRIM(MID('SIGN-UP'!E23,1,SEARCH(" ",'SIGN-UP'!E23,1)))</f>
        <v>Julio</v>
      </c>
      <c r="G23" s="1" t="str">
        <f>PROPER(TRIM(MID('SIGN-UP'!E23,SEARCH(" ",'SIGN-UP'!E23,1),LEN('SIGN-UP'!E23)-SEARCH(" ",'SIGN-UP'!E23,1)+1)))</f>
        <v>Rodriguez</v>
      </c>
      <c r="H23" s="5"/>
      <c r="I23" t="s">
        <v>224</v>
      </c>
      <c r="J23" s="2" t="s">
        <v>225</v>
      </c>
      <c r="K23" s="2" t="s">
        <v>185</v>
      </c>
      <c r="L23" s="2" t="s">
        <v>226</v>
      </c>
      <c r="M23" s="2" t="s">
        <v>227</v>
      </c>
    </row>
    <row r="24" spans="1:13" ht="12.75">
      <c r="A24" s="1" t="str">
        <f t="shared" si="1"/>
        <v>&lt;li&gt;&lt;a href="hollander.html" target=printmaker&gt;Janet Hollander&lt;/a&gt;&lt;/li&gt;</v>
      </c>
      <c r="B24" s="1" t="str">
        <f t="shared" si="0"/>
        <v>hollander.jpg|-|-|hollander.html,</v>
      </c>
      <c r="C24" s="1">
        <f>'SIGN-UP'!D24</f>
        <v>23</v>
      </c>
      <c r="D24" s="4" t="str">
        <f>TRIM('SIGN-UP'!F24)</f>
        <v>janet.hollander@verizon.net</v>
      </c>
      <c r="E24" s="4" t="str">
        <f>'SIGN-UP'!E24</f>
        <v>Janet Hollander</v>
      </c>
      <c r="F24" s="1" t="str">
        <f>TRIM(MID('SIGN-UP'!E24,1,SEARCH(" ",'SIGN-UP'!E24,1)))</f>
        <v>Janet</v>
      </c>
      <c r="G24" s="1" t="str">
        <f>PROPER(TRIM(MID('SIGN-UP'!E24,SEARCH(" ",'SIGN-UP'!E24,1),LEN('SIGN-UP'!E24)-SEARCH(" ",'SIGN-UP'!E24,1)+1)))</f>
        <v>Hollander</v>
      </c>
      <c r="H24" s="5"/>
      <c r="I24" t="s">
        <v>215</v>
      </c>
      <c r="J24" s="2" t="s">
        <v>216</v>
      </c>
      <c r="K24" s="2" t="s">
        <v>185</v>
      </c>
      <c r="L24" s="2" t="s">
        <v>217</v>
      </c>
      <c r="M24" t="s">
        <v>218</v>
      </c>
    </row>
    <row r="25" spans="1:13" ht="11.25">
      <c r="A25" s="1" t="str">
        <f t="shared" si="1"/>
        <v>&lt;li&gt;&lt;a href="courchaine.html" target=printmaker&gt;kate courchaine&lt;/a&gt;&lt;/li&gt;</v>
      </c>
      <c r="B25" s="1" t="str">
        <f t="shared" si="0"/>
        <v>courchaine.jpg|-|-|courchaine.html,</v>
      </c>
      <c r="C25" s="1">
        <f>'SIGN-UP'!D25</f>
        <v>24</v>
      </c>
      <c r="D25" s="4" t="str">
        <f>TRIM('SIGN-UP'!F25)</f>
        <v>katecourchaine@hotmail.com</v>
      </c>
      <c r="E25" s="4" t="str">
        <f>'SIGN-UP'!E25</f>
        <v>kate courchaine</v>
      </c>
      <c r="F25" s="1" t="str">
        <f>TRIM(MID('SIGN-UP'!E25,1,SEARCH(" ",'SIGN-UP'!E25,1)))</f>
        <v>kate</v>
      </c>
      <c r="G25" s="1" t="str">
        <f>PROPER(TRIM(MID('SIGN-UP'!E25,SEARCH(" ",'SIGN-UP'!E25,1),LEN('SIGN-UP'!E25)-SEARCH(" ",'SIGN-UP'!E25,1)+1)))</f>
        <v>Courchaine</v>
      </c>
      <c r="H25" s="5"/>
      <c r="I25" s="2"/>
      <c r="J25" s="2"/>
      <c r="K25" s="2"/>
      <c r="L25" s="2"/>
      <c r="M25" s="2"/>
    </row>
    <row r="26" spans="1:13" ht="12.75">
      <c r="A26" s="1" t="str">
        <f t="shared" si="1"/>
        <v>&lt;li&gt;&lt;a href="charles.html" target=printmaker&gt;Robert Swain Charles&lt;/a&gt;&lt;/li&gt;</v>
      </c>
      <c r="B26" s="1" t="str">
        <f t="shared" si="0"/>
        <v>charles.jpg|-|-|charles.html,</v>
      </c>
      <c r="C26" s="1">
        <f>'SIGN-UP'!D26</f>
        <v>25</v>
      </c>
      <c r="D26" s="4" t="str">
        <f>TRIM('SIGN-UP'!F26)</f>
        <v>rswainc@amnh.org</v>
      </c>
      <c r="E26" s="4" t="str">
        <f>'SIGN-UP'!E26</f>
        <v>Robert Swain Charles</v>
      </c>
      <c r="F26" s="1" t="str">
        <f>TRIM(MID('SIGN-UP'!E26,1,SEARCH(" ",'SIGN-UP'!E26,1)))</f>
        <v>Robert</v>
      </c>
      <c r="G26" s="1" t="s">
        <v>183</v>
      </c>
      <c r="H26" s="5"/>
      <c r="I26" t="s">
        <v>4</v>
      </c>
      <c r="J26" s="2" t="s">
        <v>193</v>
      </c>
      <c r="K26" s="2" t="s">
        <v>185</v>
      </c>
      <c r="L26" t="s">
        <v>5</v>
      </c>
      <c r="M26"/>
    </row>
    <row r="27" spans="1:13" ht="12.75">
      <c r="A27" s="1" t="str">
        <f t="shared" si="1"/>
        <v>&lt;li&gt;&lt;a href="yopp.html" target=printmaker&gt;Amanda Yopp&lt;/a&gt;&lt;/li&gt;</v>
      </c>
      <c r="B27" s="1" t="str">
        <f t="shared" si="0"/>
        <v>yopp.jpg|-|-|yopp.html,</v>
      </c>
      <c r="C27" s="1">
        <f>'SIGN-UP'!D27</f>
        <v>26</v>
      </c>
      <c r="D27" s="4" t="str">
        <f>TRIM('SIGN-UP'!F27)</f>
        <v>AppropriatedArts@hotmail.com</v>
      </c>
      <c r="E27" s="4" t="str">
        <f>'SIGN-UP'!E27</f>
        <v>Amanda Yopp</v>
      </c>
      <c r="F27" s="1" t="str">
        <f>TRIM(MID('SIGN-UP'!E27,1,SEARCH(" ",'SIGN-UP'!E27,1)))</f>
        <v>Amanda</v>
      </c>
      <c r="G27" s="1" t="str">
        <f>PROPER(TRIM(MID('SIGN-UP'!E27,SEARCH(" ",'SIGN-UP'!E27,1),LEN('SIGN-UP'!E27)-SEARCH(" ",'SIGN-UP'!E27,1)+1)))</f>
        <v>Yopp</v>
      </c>
      <c r="H27" s="5"/>
      <c r="I27" t="s">
        <v>187</v>
      </c>
      <c r="J27" t="s">
        <v>188</v>
      </c>
      <c r="K27" s="2" t="s">
        <v>185</v>
      </c>
      <c r="L27" t="s">
        <v>189</v>
      </c>
      <c r="M27" s="2"/>
    </row>
    <row r="28" spans="1:13" ht="12.75">
      <c r="A28" s="1" t="str">
        <f t="shared" si="1"/>
        <v>&lt;li&gt;&lt;a href="lapierre.html" target=printmaker&gt;Sharri LaPierre&lt;/a&gt;&lt;/li&gt;</v>
      </c>
      <c r="B28" s="1" t="str">
        <f t="shared" si="0"/>
        <v>lapierre.jpg|-|-|lapierre.html,</v>
      </c>
      <c r="C28" s="1">
        <f>'SIGN-UP'!D28</f>
        <v>27</v>
      </c>
      <c r="D28" s="4" t="str">
        <f>TRIM('SIGN-UP'!F28)</f>
        <v>Barebonesart@comcast.net</v>
      </c>
      <c r="E28" s="4" t="str">
        <f>'SIGN-UP'!E28</f>
        <v>Sharri LaPierre</v>
      </c>
      <c r="F28" s="1" t="str">
        <f>TRIM(MID('SIGN-UP'!E28,1,SEARCH(" ",'SIGN-UP'!E28,1)))</f>
        <v>Sharri</v>
      </c>
      <c r="G28" s="1" t="str">
        <f>PROPER(TRIM(MID('SIGN-UP'!E28,SEARCH(" ",'SIGN-UP'!E28,1),LEN('SIGN-UP'!E28)-SEARCH(" ",'SIGN-UP'!E28,1)+1)))</f>
        <v>Lapierre</v>
      </c>
      <c r="H28" s="5"/>
      <c r="I28" t="s">
        <v>6</v>
      </c>
      <c r="J28" t="s">
        <v>7</v>
      </c>
      <c r="K28" t="s">
        <v>185</v>
      </c>
      <c r="L28" t="s">
        <v>8</v>
      </c>
      <c r="M28" s="2" t="s">
        <v>9</v>
      </c>
    </row>
    <row r="29" spans="1:13" ht="11.25">
      <c r="A29" s="1" t="str">
        <f t="shared" si="1"/>
        <v>&lt;li&gt;&lt;a href="lyons.html" target=printmaker&gt;Carol Lyons&lt;/a&gt;&lt;/li&gt;</v>
      </c>
      <c r="B29" s="1" t="str">
        <f t="shared" si="0"/>
        <v>lyons.jpg|-|-|lyons.html,</v>
      </c>
      <c r="C29" s="1">
        <f>'SIGN-UP'!D29</f>
        <v>28</v>
      </c>
      <c r="D29" s="4" t="str">
        <f>TRIM('SIGN-UP'!F29)</f>
        <v>artfulcarol@aol.com</v>
      </c>
      <c r="E29" s="4" t="str">
        <f>'SIGN-UP'!E29</f>
        <v>Carol Lyons</v>
      </c>
      <c r="F29" s="1" t="str">
        <f>TRIM(MID('SIGN-UP'!E29,1,SEARCH(" ",'SIGN-UP'!E29,1)))</f>
        <v>Carol</v>
      </c>
      <c r="G29" s="1" t="str">
        <f>PROPER(TRIM(MID('SIGN-UP'!E29,SEARCH(" ",'SIGN-UP'!E29,1),LEN('SIGN-UP'!E29)-SEARCH(" ",'SIGN-UP'!E29,1)+1)))</f>
        <v>Lyons</v>
      </c>
      <c r="H29" s="5"/>
      <c r="I29" s="2"/>
      <c r="J29" s="2"/>
      <c r="K29" s="2"/>
      <c r="L29" s="2"/>
      <c r="M29" s="2"/>
    </row>
    <row r="30" spans="1:13" ht="11.25">
      <c r="A30" s="1" t="str">
        <f t="shared" si="1"/>
        <v>&lt;li&gt;&lt;a href="english.html" target=printmaker&gt;Andy English&lt;/a&gt;&lt;/li&gt;</v>
      </c>
      <c r="B30" s="1" t="str">
        <f t="shared" si="0"/>
        <v>english.jpg|-|-|english.html,</v>
      </c>
      <c r="C30" s="1">
        <f>'SIGN-UP'!D30</f>
        <v>29</v>
      </c>
      <c r="D30" s="4" t="str">
        <f>TRIM('SIGN-UP'!F30)</f>
        <v>andyenglish@btinternet.com</v>
      </c>
      <c r="E30" s="4" t="str">
        <f>'SIGN-UP'!E30</f>
        <v>Andy English</v>
      </c>
      <c r="F30" s="1" t="str">
        <f>TRIM(MID('SIGN-UP'!E30,1,SEARCH(" ",'SIGN-UP'!E30,1)))</f>
        <v>Andy</v>
      </c>
      <c r="G30" s="1" t="str">
        <f>PROPER(TRIM(MID('SIGN-UP'!E30,SEARCH(" ",'SIGN-UP'!E30,1),LEN('SIGN-UP'!E30)-SEARCH(" ",'SIGN-UP'!E30,1)+1)))</f>
        <v>English</v>
      </c>
      <c r="H30" s="5"/>
      <c r="I30" s="2"/>
      <c r="J30" s="2"/>
      <c r="K30" s="2"/>
      <c r="L30" s="2"/>
      <c r="M30" s="2"/>
    </row>
    <row r="31" spans="1:13" ht="11.25">
      <c r="A31" s="1" t="e">
        <f t="shared" si="1"/>
        <v>#VALUE!</v>
      </c>
      <c r="B31" s="1" t="e">
        <f t="shared" si="0"/>
        <v>#VALUE!</v>
      </c>
      <c r="C31" s="1">
        <f>'SIGN-UP'!D31</f>
        <v>30</v>
      </c>
      <c r="D31" s="4">
        <f>TRIM('SIGN-UP'!F31)</f>
      </c>
      <c r="E31" s="4">
        <f>'SIGN-UP'!E31</f>
        <v>0</v>
      </c>
      <c r="F31" s="1" t="e">
        <f>TRIM(MID('SIGN-UP'!E31,1,SEARCH(" ",'SIGN-UP'!E31,1)))</f>
        <v>#VALUE!</v>
      </c>
      <c r="G31" s="1" t="e">
        <f>PROPER(TRIM(MID('SIGN-UP'!E31,SEARCH(" ",'SIGN-UP'!E31,1),LEN('SIGN-UP'!E31)-SEARCH(" ",'SIGN-UP'!E31,1)+1)))</f>
        <v>#VALUE!</v>
      </c>
      <c r="H31" s="5"/>
      <c r="I31" s="2"/>
      <c r="J31" s="2"/>
      <c r="K31" s="2"/>
      <c r="L31" s="2"/>
      <c r="M31" s="2"/>
    </row>
    <row r="32" spans="1:13" ht="11.25">
      <c r="A32" s="1" t="e">
        <f t="shared" si="1"/>
        <v>#VALUE!</v>
      </c>
      <c r="B32" s="1" t="e">
        <f t="shared" si="0"/>
        <v>#VALUE!</v>
      </c>
      <c r="C32" s="1">
        <f>'SIGN-UP'!D32</f>
        <v>31</v>
      </c>
      <c r="D32" s="4">
        <f>TRIM('SIGN-UP'!F32)</f>
      </c>
      <c r="E32" s="4">
        <f>'SIGN-UP'!E32</f>
        <v>0</v>
      </c>
      <c r="F32" s="1" t="e">
        <f>TRIM(MID('SIGN-UP'!E32,1,SEARCH(" ",'SIGN-UP'!E32,1)))</f>
        <v>#VALUE!</v>
      </c>
      <c r="G32" s="1" t="e">
        <f>PROPER(TRIM(MID('SIGN-UP'!E32,SEARCH(" ",'SIGN-UP'!E32,1),LEN('SIGN-UP'!E32)-SEARCH(" ",'SIGN-UP'!E32,1)+1)))</f>
        <v>#VALUE!</v>
      </c>
      <c r="H32" s="5"/>
      <c r="I32" s="2"/>
      <c r="J32" s="2"/>
      <c r="K32" s="2"/>
      <c r="L32" s="2"/>
      <c r="M32" s="2"/>
    </row>
    <row r="33" spans="1:13" ht="11.25">
      <c r="A33" s="1" t="e">
        <f t="shared" si="1"/>
        <v>#VALUE!</v>
      </c>
      <c r="B33" s="1" t="e">
        <f t="shared" si="0"/>
        <v>#VALUE!</v>
      </c>
      <c r="C33" s="1">
        <f>'SIGN-UP'!D33</f>
        <v>32</v>
      </c>
      <c r="D33" s="4">
        <f>TRIM('SIGN-UP'!F33)</f>
      </c>
      <c r="E33" s="4">
        <f>'SIGN-UP'!E33</f>
        <v>0</v>
      </c>
      <c r="F33" s="1" t="e">
        <f>TRIM(MID('SIGN-UP'!E33,1,SEARCH(" ",'SIGN-UP'!E33,1)))</f>
        <v>#VALUE!</v>
      </c>
      <c r="G33" s="1" t="e">
        <f>PROPER(TRIM(MID('SIGN-UP'!E33,SEARCH(" ",'SIGN-UP'!E33,1),LEN('SIGN-UP'!E33)-SEARCH(" ",'SIGN-UP'!E33,1)+1)))</f>
        <v>#VALUE!</v>
      </c>
      <c r="H33" s="5"/>
      <c r="I33" s="2"/>
      <c r="J33" s="2"/>
      <c r="K33" s="2"/>
      <c r="L33" s="2"/>
      <c r="M33" s="2"/>
    </row>
    <row r="34" spans="1:13" ht="11.25">
      <c r="A34" s="1" t="e">
        <f>CONCATENATE("&lt;li&gt;&lt;a href=",CHAR(34),TRIM(LOWER(G34)),".html",CHAR(34)," target=printmaker&gt;",E34,"&lt;/a&gt;&lt;/li&gt;")</f>
        <v>#VALUE!</v>
      </c>
      <c r="B34" s="1" t="e">
        <f t="shared" si="0"/>
        <v>#VALUE!</v>
      </c>
      <c r="C34" s="1">
        <f>'SIGN-UP'!D34</f>
        <v>33</v>
      </c>
      <c r="D34" s="4">
        <f>TRIM('SIGN-UP'!F34)</f>
      </c>
      <c r="E34" s="4">
        <f>'SIGN-UP'!E34</f>
        <v>0</v>
      </c>
      <c r="F34" s="1" t="e">
        <f>TRIM(MID('SIGN-UP'!E34,1,SEARCH(" ",'SIGN-UP'!E34,1)))</f>
        <v>#VALUE!</v>
      </c>
      <c r="G34" s="1" t="e">
        <f>PROPER(TRIM(MID('SIGN-UP'!E34,SEARCH(" ",'SIGN-UP'!E34,1),LEN('SIGN-UP'!E34)-SEARCH(" ",'SIGN-UP'!E34,1)+1)))</f>
        <v>#VALUE!</v>
      </c>
      <c r="H34" s="5"/>
      <c r="I34" s="2"/>
      <c r="J34" s="2"/>
      <c r="K34" s="2"/>
      <c r="L34" s="2"/>
      <c r="M34" s="2"/>
    </row>
    <row r="35" spans="1:13" ht="11.25">
      <c r="A35" s="1" t="e">
        <f>CONCATENATE("&lt;li&gt;&lt;a href=",CHAR(34),TRIM(LOWER(G35)),".html",CHAR(34)," target=printmaker&gt;",E35,"&lt;/a&gt;&lt;/li&gt;")</f>
        <v>#VALUE!</v>
      </c>
      <c r="B35" s="1" t="e">
        <f>CONCATENATE(LOWER(G35),".jpg|-|-|",LOWER(G35),".html,")</f>
        <v>#VALUE!</v>
      </c>
      <c r="C35" s="1">
        <f>'SIGN-UP'!D35</f>
        <v>34</v>
      </c>
      <c r="D35" s="4">
        <f>TRIM('SIGN-UP'!F35)</f>
      </c>
      <c r="E35" s="4">
        <f>'SIGN-UP'!E35</f>
        <v>0</v>
      </c>
      <c r="F35" s="1" t="e">
        <f>TRIM(MID('SIGN-UP'!E35,1,SEARCH(" ",'SIGN-UP'!E35,1)))</f>
        <v>#VALUE!</v>
      </c>
      <c r="G35" s="1" t="e">
        <f>PROPER(TRIM(MID('SIGN-UP'!E35,SEARCH(" ",'SIGN-UP'!E35,1),LEN('SIGN-UP'!E35)-SEARCH(" ",'SIGN-UP'!E35,1)+1)))</f>
        <v>#VALUE!</v>
      </c>
      <c r="H35" s="5"/>
      <c r="I35" s="2"/>
      <c r="J35" s="2"/>
      <c r="K35" s="2"/>
      <c r="L35" s="2"/>
      <c r="M35" s="2"/>
    </row>
    <row r="36" spans="1:13" ht="11.25">
      <c r="A36" s="1" t="e">
        <f>CONCATENATE("&lt;li&gt;&lt;a href=",CHAR(34),TRIM(LOWER(G36)),".html",CHAR(34)," target=printmaker&gt;",E36,"&lt;/a&gt;&lt;/li&gt;")</f>
        <v>#VALUE!</v>
      </c>
      <c r="B36" s="1" t="e">
        <f>CONCATENATE(LOWER(G36),".jpg|-|-|",LOWER(G36),".html,")</f>
        <v>#VALUE!</v>
      </c>
      <c r="C36" s="1">
        <f>'SIGN-UP'!D36</f>
        <v>35</v>
      </c>
      <c r="D36" s="4">
        <f>TRIM('SIGN-UP'!F36)</f>
      </c>
      <c r="E36" s="4">
        <f>'SIGN-UP'!E36</f>
        <v>0</v>
      </c>
      <c r="F36" s="1" t="e">
        <f>TRIM(MID('SIGN-UP'!E36,1,SEARCH(" ",'SIGN-UP'!E36,1)))</f>
        <v>#VALUE!</v>
      </c>
      <c r="G36" s="1" t="e">
        <f>TRIM(MID('SIGN-UP'!E36,SEARCH(" ",'SIGN-UP'!E36,1),LEN('SIGN-UP'!E36)-SEARCH(" ",'SIGN-UP'!E36,1)+1))</f>
        <v>#VALUE!</v>
      </c>
      <c r="H36" s="5"/>
      <c r="I36" s="2"/>
      <c r="J36" s="2"/>
      <c r="K36" s="2"/>
      <c r="L36" s="2"/>
      <c r="M36" s="2"/>
    </row>
    <row r="37" spans="1:7" ht="11.25">
      <c r="A37" s="1" t="e">
        <f>CONCATENATE("&lt;li&gt;&lt;a href=",CHAR(34),TRIM(LOWER(G37)),".html",CHAR(34)," target=printmaker&gt;",E37,"&lt;/a&gt;&lt;/li&gt;")</f>
        <v>#VALUE!</v>
      </c>
      <c r="B37" s="1" t="e">
        <f>CONCATENATE(LOWER(G37),".jpg|-|-|",LOWER(G37),".html,")</f>
        <v>#VALUE!</v>
      </c>
      <c r="C37" s="1">
        <f>'SIGN-UP'!D38</f>
        <v>37</v>
      </c>
      <c r="D37" s="4">
        <f>TRIM('SIGN-UP'!F37)</f>
      </c>
      <c r="E37" s="4">
        <f>'SIGN-UP'!E36</f>
        <v>0</v>
      </c>
      <c r="F37" s="1" t="e">
        <f>TRIM(MID('SIGN-UP'!E36,1,SEARCH(" ",'SIGN-UP'!E36,1)))</f>
        <v>#VALUE!</v>
      </c>
      <c r="G37" s="1" t="e">
        <f>TRIM(MID('SIGN-UP'!E36,SEARCH(" ",'SIGN-UP'!E36,1),LEN('SIGN-UP'!E36)-SEARCH(" ",'SIGN-UP'!E36,1)+1))</f>
        <v>#VALUE!</v>
      </c>
    </row>
    <row r="38" spans="1:7" ht="11.25">
      <c r="A38" s="1" t="e">
        <f>CONCATENATE("&lt;li&gt;&lt;a href=",CHAR(34),TRIM(LOWER(G38)),".html",CHAR(34)," target=printmaker&gt;",E38,"&lt;/a&gt;&lt;/li&gt;")</f>
        <v>#VALUE!</v>
      </c>
      <c r="B38" s="1" t="e">
        <f>CONCATENATE(LOWER(G38),".jpg|-|-|",LOWER(G38),".html,")</f>
        <v>#VALUE!</v>
      </c>
      <c r="C38" s="1">
        <f>'SIGN-UP'!D39</f>
        <v>38</v>
      </c>
      <c r="D38" s="4">
        <f>TRIM('SIGN-UP'!F38)</f>
      </c>
      <c r="E38" s="4">
        <f>'SIGN-UP'!E38</f>
        <v>0</v>
      </c>
      <c r="F38" s="1" t="e">
        <f>TRIM(MID('SIGN-UP'!E38,1,SEARCH(" ",'SIGN-UP'!E38,1)))</f>
        <v>#VALUE!</v>
      </c>
      <c r="G38" s="1" t="e">
        <f>TRIM(MID('SIGN-UP'!E38,SEARCH(" ",'SIGN-UP'!E38,1),LEN('SIGN-UP'!E38)-SEARCH(" ",'SIGN-UP'!E38,1)+1))</f>
        <v>#VALUE!</v>
      </c>
    </row>
    <row r="39" spans="1:7" ht="11.25">
      <c r="A39" s="1" t="e">
        <f>CONCATENATE("&lt;li&gt;&lt;a href=",CHAR(34),TRIM(LOWER(G39)),".html",CHAR(34)," target=printmaker&gt;",E39,"&lt;/a&gt;&lt;/li&gt;")</f>
        <v>#VALUE!</v>
      </c>
      <c r="B39" s="1" t="e">
        <f>CONCATENATE(LOWER(G39),".jpg|-|-|",LOWER(G39),".html,")</f>
        <v>#VALUE!</v>
      </c>
      <c r="C39" s="1">
        <f>'SIGN-UP'!D40</f>
        <v>39</v>
      </c>
      <c r="D39" s="4" t="e">
        <f>TRIM(MID('SIGN-UP'!F39,1,SEARCH(" ",'SIGN-UP'!F39,1)))</f>
        <v>#VALUE!</v>
      </c>
      <c r="E39" s="4">
        <f>'SIGN-UP'!E39</f>
        <v>0</v>
      </c>
      <c r="F39" s="1" t="e">
        <f>TRIM(MID('SIGN-UP'!E39,1,SEARCH(" ",'SIGN-UP'!E39,1)))</f>
        <v>#VALUE!</v>
      </c>
      <c r="G39" s="1" t="e">
        <f>TRIM(MID('SIGN-UP'!E39,SEARCH(" ",'SIGN-UP'!E39,1),LEN('SIGN-UP'!E39)-SEARCH(" ",'SIGN-UP'!E39,1)+1))</f>
        <v>#VALUE!</v>
      </c>
    </row>
    <row r="40" spans="1:7" ht="11.25">
      <c r="A40" s="1" t="e">
        <f>CONCATENATE("&lt;li&gt;&lt;a href=",CHAR(34),TRIM(LOWER(G40)),".html",CHAR(34)," target=printmaker&gt;",E40,"&lt;/a&gt;&lt;/li&gt;")</f>
        <v>#VALUE!</v>
      </c>
      <c r="B40" s="1" t="e">
        <f>CONCATENATE(LOWER(G40),".jpg|-|-|",LOWER(G40),".html,")</f>
        <v>#VALUE!</v>
      </c>
      <c r="C40" s="1">
        <f>'SIGN-UP'!D41</f>
        <v>40</v>
      </c>
      <c r="D40" s="4" t="e">
        <f>TRIM(MID('SIGN-UP'!F40,1,SEARCH(" ",'SIGN-UP'!F40,1)))</f>
        <v>#VALUE!</v>
      </c>
      <c r="E40" s="4">
        <f>'SIGN-UP'!E40</f>
        <v>0</v>
      </c>
      <c r="F40" s="1" t="e">
        <f>TRIM(MID('SIGN-UP'!E40,1,SEARCH(" ",'SIGN-UP'!E40,1)))</f>
        <v>#VALUE!</v>
      </c>
      <c r="G40" s="1" t="e">
        <f>TRIM(MID('SIGN-UP'!E40,SEARCH(" ",'SIGN-UP'!E40,1),LEN('SIGN-UP'!E40)-SEARCH(" ",'SIGN-UP'!E40,1)+1))</f>
        <v>#VALUE!</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68"/>
  <sheetViews>
    <sheetView workbookViewId="0" topLeftCell="H8">
      <selection activeCell="E29" sqref="E29:L32"/>
    </sheetView>
  </sheetViews>
  <sheetFormatPr defaultColWidth="9.140625" defaultRowHeight="12.75"/>
  <cols>
    <col min="1" max="1" width="15.7109375" style="0" bestFit="1" customWidth="1"/>
    <col min="3" max="3" width="24.421875" style="0" customWidth="1"/>
    <col min="5" max="5" width="17.8515625" style="0" customWidth="1"/>
    <col min="6" max="7" width="9.140625" style="0" customWidth="1"/>
    <col min="8" max="8" width="23.8515625" style="8" customWidth="1"/>
    <col min="9" max="10" width="21.28125" style="0" customWidth="1"/>
    <col min="11" max="11" width="9.140625" style="0" customWidth="1"/>
  </cols>
  <sheetData>
    <row r="1" spans="3:12" ht="12.75">
      <c r="C1" t="s">
        <v>23</v>
      </c>
      <c r="D1" t="s">
        <v>22</v>
      </c>
      <c r="E1" t="s">
        <v>17</v>
      </c>
      <c r="F1" t="s">
        <v>25</v>
      </c>
      <c r="G1" t="s">
        <v>24</v>
      </c>
      <c r="H1" s="8" t="s">
        <v>26</v>
      </c>
      <c r="I1" t="s">
        <v>27</v>
      </c>
      <c r="J1" t="s">
        <v>52</v>
      </c>
      <c r="L1" t="s">
        <v>180</v>
      </c>
    </row>
    <row r="2" spans="1:12" ht="12.75">
      <c r="A2" t="str">
        <f>CONCATENATE("&lt;li&gt;",TRIM(PROPER(E2)),"&lt;/li&gt;")</f>
        <v>&lt;li&gt;Gayle Wohlken&lt;/li&gt;</v>
      </c>
      <c r="C2" t="s">
        <v>60</v>
      </c>
      <c r="D2">
        <v>1</v>
      </c>
      <c r="E2" t="s">
        <v>102</v>
      </c>
      <c r="F2" t="s">
        <v>103</v>
      </c>
      <c r="G2" t="s">
        <v>104</v>
      </c>
      <c r="H2" s="9">
        <v>37895.460069444445</v>
      </c>
      <c r="I2" t="s">
        <v>105</v>
      </c>
      <c r="K2" t="str">
        <f>CONCATENATE(E2," &lt;",F2,"&gt;")</f>
        <v>Gayle Wohlken &lt;blueman@pantek.com&gt;</v>
      </c>
      <c r="L2">
        <v>27</v>
      </c>
    </row>
    <row r="3" spans="1:12" ht="12.75">
      <c r="A3" t="str">
        <f>CONCATENATE("&lt;li&gt;",TRIM(PROPER(E3)),"&lt;/li&gt;")</f>
        <v>&lt;li&gt;Ray Hudson&lt;/li&gt;</v>
      </c>
      <c r="C3" t="s">
        <v>92</v>
      </c>
      <c r="D3">
        <v>2</v>
      </c>
      <c r="E3" t="s">
        <v>106</v>
      </c>
      <c r="F3" t="s">
        <v>107</v>
      </c>
      <c r="G3" t="s">
        <v>104</v>
      </c>
      <c r="H3" s="9">
        <v>37895.46059027778</v>
      </c>
      <c r="I3" t="s">
        <v>99</v>
      </c>
      <c r="K3" t="str">
        <f>CONCATENATE(E3," &lt;",F3,"&gt;")</f>
        <v>Ray Hudson &lt;rhudson@together.net&gt;</v>
      </c>
      <c r="L3">
        <v>12</v>
      </c>
    </row>
    <row r="4" spans="1:12" ht="12.75">
      <c r="A4" t="e">
        <f>CONCATENATE("&lt;li&gt;",TRIM(PROPER(#REF!)),"&lt;/li&gt;")</f>
        <v>#REF!</v>
      </c>
      <c r="C4" t="s">
        <v>62</v>
      </c>
      <c r="D4">
        <v>3</v>
      </c>
      <c r="E4" t="s">
        <v>110</v>
      </c>
      <c r="F4" t="s">
        <v>111</v>
      </c>
      <c r="G4" t="s">
        <v>104</v>
      </c>
      <c r="H4" s="9">
        <v>37895.4630787037</v>
      </c>
      <c r="I4" t="s">
        <v>101</v>
      </c>
      <c r="K4" t="str">
        <f>CONCATENATE(E4," &lt;",F4,"&gt;")</f>
        <v>Jim Mundie &lt;jimandkatemundie@juno.com&gt;</v>
      </c>
      <c r="L4">
        <v>19</v>
      </c>
    </row>
    <row r="5" spans="1:12" ht="12.75">
      <c r="A5" t="str">
        <f aca="true" t="shared" si="0" ref="A5:A37">CONCATENATE("&lt;li&gt;",TRIM(PROPER(E4)),"&lt;/li&gt;")</f>
        <v>&lt;li&gt;Jim Mundie&lt;/li&gt;</v>
      </c>
      <c r="C5" t="s">
        <v>41</v>
      </c>
      <c r="D5">
        <v>4</v>
      </c>
      <c r="E5" t="s">
        <v>129</v>
      </c>
      <c r="F5" t="s">
        <v>130</v>
      </c>
      <c r="G5" t="s">
        <v>104</v>
      </c>
      <c r="H5" s="9">
        <v>37895.59042824074</v>
      </c>
      <c r="I5" t="s">
        <v>101</v>
      </c>
      <c r="K5" t="str">
        <f>CONCATENATE(E5," &lt;",F5,"&gt;")</f>
        <v>John Furr &lt;jsf73@aol.com&gt;</v>
      </c>
      <c r="L5">
        <v>8</v>
      </c>
    </row>
    <row r="6" spans="1:12" ht="12.75">
      <c r="A6" t="str">
        <f t="shared" si="0"/>
        <v>&lt;li&gt;John Furr&lt;/li&gt;</v>
      </c>
      <c r="C6" t="s">
        <v>85</v>
      </c>
      <c r="D6">
        <v>5</v>
      </c>
      <c r="E6" t="s">
        <v>140</v>
      </c>
      <c r="F6" t="s">
        <v>141</v>
      </c>
      <c r="G6" t="s">
        <v>104</v>
      </c>
      <c r="H6" s="9">
        <v>37895.715578703705</v>
      </c>
      <c r="I6" t="s">
        <v>116</v>
      </c>
      <c r="K6" t="str">
        <f>CONCATENATE(E6," &lt;",F6,"&gt;")</f>
        <v>colleen corradi &lt;colleen@tin.it&gt;</v>
      </c>
      <c r="L6">
        <v>5</v>
      </c>
    </row>
    <row r="7" spans="1:12" ht="12.75">
      <c r="A7" t="str">
        <f t="shared" si="0"/>
        <v>&lt;li&gt;Colleen Corradi&lt;/li&gt;</v>
      </c>
      <c r="C7" t="s">
        <v>89</v>
      </c>
      <c r="D7">
        <v>6</v>
      </c>
      <c r="E7" t="s">
        <v>142</v>
      </c>
      <c r="F7" t="s">
        <v>143</v>
      </c>
      <c r="G7" t="s">
        <v>104</v>
      </c>
      <c r="H7" s="9">
        <v>37896.155798611115</v>
      </c>
      <c r="I7" t="s">
        <v>99</v>
      </c>
      <c r="J7" t="s">
        <v>144</v>
      </c>
      <c r="K7" t="str">
        <f>CONCATENATE(E7," &lt;",F7,"&gt;")</f>
        <v>Lana Lambert &lt;copper_bastet_empress@yahoo.com&gt;</v>
      </c>
      <c r="L7">
        <v>13</v>
      </c>
    </row>
    <row r="8" spans="1:12" s="7" customFormat="1" ht="12.75">
      <c r="A8" t="str">
        <f t="shared" si="0"/>
        <v>&lt;li&gt;Lana Lambert&lt;/li&gt;</v>
      </c>
      <c r="C8" t="s">
        <v>48</v>
      </c>
      <c r="D8">
        <v>7</v>
      </c>
      <c r="E8" t="s">
        <v>145</v>
      </c>
      <c r="F8" t="s">
        <v>146</v>
      </c>
      <c r="G8" t="s">
        <v>104</v>
      </c>
      <c r="H8" s="9">
        <v>37896.44291666667</v>
      </c>
      <c r="I8" t="s">
        <v>101</v>
      </c>
      <c r="J8"/>
      <c r="K8" t="str">
        <f>CONCATENATE(E8," &lt;",F8,"&gt;")</f>
        <v>April Vollmer &lt;april@aprilvollmer.com&gt;</v>
      </c>
      <c r="L8" s="7">
        <v>25</v>
      </c>
    </row>
    <row r="9" spans="1:12" ht="12.75">
      <c r="A9" t="str">
        <f t="shared" si="0"/>
        <v>&lt;li&gt;April Vollmer&lt;/li&gt;</v>
      </c>
      <c r="C9" t="s">
        <v>40</v>
      </c>
      <c r="D9">
        <v>8</v>
      </c>
      <c r="E9" t="s">
        <v>147</v>
      </c>
      <c r="F9" t="s">
        <v>148</v>
      </c>
      <c r="G9" t="s">
        <v>104</v>
      </c>
      <c r="H9" s="9">
        <v>37896.56166666667</v>
      </c>
      <c r="I9" t="s">
        <v>116</v>
      </c>
      <c r="K9" t="str">
        <f>CONCATENATE(E9," &lt;",F9,"&gt;")</f>
        <v>Dimitris grammatikopulos &lt;aenaonartst@yahoo.com&gt;</v>
      </c>
      <c r="L9" s="7">
        <v>10</v>
      </c>
    </row>
    <row r="10" spans="1:12" ht="12.75">
      <c r="A10" t="str">
        <f t="shared" si="0"/>
        <v>&lt;li&gt;Dimitris Grammatikopulos&lt;/li&gt;</v>
      </c>
      <c r="C10" t="s">
        <v>88</v>
      </c>
      <c r="D10">
        <v>9</v>
      </c>
      <c r="E10" t="s">
        <v>153</v>
      </c>
      <c r="F10" t="s">
        <v>154</v>
      </c>
      <c r="G10" s="7" t="s">
        <v>104</v>
      </c>
      <c r="H10" s="9">
        <v>37897.39150462963</v>
      </c>
      <c r="I10" t="s">
        <v>101</v>
      </c>
      <c r="K10" t="str">
        <f>CONCATENATE(E10," &lt;",F10,"&gt;")</f>
        <v>David Mohallatee &lt;David.Mohallatee@eku.edu&gt;</v>
      </c>
      <c r="L10" s="7">
        <v>18</v>
      </c>
    </row>
    <row r="11" spans="1:12" ht="12.75">
      <c r="A11" t="str">
        <f t="shared" si="0"/>
        <v>&lt;li&gt;David Mohallatee&lt;/li&gt;</v>
      </c>
      <c r="C11" t="s">
        <v>69</v>
      </c>
      <c r="D11">
        <v>10</v>
      </c>
      <c r="E11" t="s">
        <v>96</v>
      </c>
      <c r="F11" t="s">
        <v>97</v>
      </c>
      <c r="G11" t="s">
        <v>98</v>
      </c>
      <c r="H11" s="9">
        <v>37895.45836805556</v>
      </c>
      <c r="I11" t="s">
        <v>99</v>
      </c>
      <c r="K11" t="str">
        <f aca="true" t="shared" si="1" ref="K11:K34">CONCATENATE(E11," &lt;",F11,"&gt;")</f>
        <v>Maria Arango &lt;maria@mariarango.com&gt;</v>
      </c>
      <c r="L11">
        <v>1</v>
      </c>
    </row>
    <row r="12" spans="1:12" ht="12.75">
      <c r="A12" t="str">
        <f t="shared" si="0"/>
        <v>&lt;li&gt;Maria Arango&lt;/li&gt;</v>
      </c>
      <c r="C12" t="s">
        <v>95</v>
      </c>
      <c r="D12">
        <v>11</v>
      </c>
      <c r="E12" t="s">
        <v>100</v>
      </c>
      <c r="F12" t="s">
        <v>177</v>
      </c>
      <c r="G12" t="s">
        <v>98</v>
      </c>
      <c r="H12" s="9">
        <v>37895.45853009259</v>
      </c>
      <c r="I12" t="s">
        <v>101</v>
      </c>
      <c r="K12" t="str">
        <f t="shared" si="1"/>
        <v>Bette Wappner &lt;bettewappner@fuse.net&gt;</v>
      </c>
      <c r="L12">
        <v>26</v>
      </c>
    </row>
    <row r="13" spans="1:12" ht="12.75">
      <c r="A13" t="str">
        <f t="shared" si="0"/>
        <v>&lt;li&gt;Bette Wappner&lt;/li&gt;</v>
      </c>
      <c r="C13" t="s">
        <v>70</v>
      </c>
      <c r="D13">
        <v>12</v>
      </c>
      <c r="E13" t="s">
        <v>112</v>
      </c>
      <c r="F13" t="s">
        <v>113</v>
      </c>
      <c r="G13" t="s">
        <v>98</v>
      </c>
      <c r="H13" s="9">
        <v>37895.46575231481</v>
      </c>
      <c r="I13" t="s">
        <v>105</v>
      </c>
      <c r="K13" t="str">
        <f t="shared" si="1"/>
        <v>John Center &lt;furrypressii@aol.com&gt;</v>
      </c>
      <c r="L13">
        <v>3</v>
      </c>
    </row>
    <row r="14" spans="1:12" ht="12.75">
      <c r="A14" t="str">
        <f t="shared" si="0"/>
        <v>&lt;li&gt;John Center&lt;/li&gt;</v>
      </c>
      <c r="C14" t="s">
        <v>72</v>
      </c>
      <c r="D14">
        <v>13</v>
      </c>
      <c r="E14" t="s">
        <v>114</v>
      </c>
      <c r="F14" t="s">
        <v>115</v>
      </c>
      <c r="G14" t="s">
        <v>98</v>
      </c>
      <c r="H14" s="9">
        <v>37895.49180555555</v>
      </c>
      <c r="I14" t="s">
        <v>116</v>
      </c>
      <c r="K14" t="str">
        <f t="shared" si="1"/>
        <v>Sylvia Taylor &lt;syltaylor@bluefrognet.net&gt;</v>
      </c>
      <c r="L14">
        <v>24</v>
      </c>
    </row>
    <row r="15" spans="1:12" ht="12.75">
      <c r="A15" t="str">
        <f t="shared" si="0"/>
        <v>&lt;li&gt;Sylvia Taylor&lt;/li&gt;</v>
      </c>
      <c r="C15" t="s">
        <v>79</v>
      </c>
      <c r="D15">
        <v>14</v>
      </c>
      <c r="E15" t="s">
        <v>119</v>
      </c>
      <c r="F15" t="s">
        <v>120</v>
      </c>
      <c r="G15" t="s">
        <v>98</v>
      </c>
      <c r="H15" s="9">
        <v>37895.505844907406</v>
      </c>
      <c r="I15" t="s">
        <v>101</v>
      </c>
      <c r="K15" t="str">
        <f t="shared" si="1"/>
        <v>Gillyin Gatto &lt;gillying@maineline.net&gt;</v>
      </c>
      <c r="L15">
        <v>9</v>
      </c>
    </row>
    <row r="16" spans="1:12" ht="12.75">
      <c r="A16" t="str">
        <f t="shared" si="0"/>
        <v>&lt;li&gt;Gillyin Gatto&lt;/li&gt;</v>
      </c>
      <c r="C16" t="s">
        <v>51</v>
      </c>
      <c r="D16">
        <v>15</v>
      </c>
      <c r="E16" t="s">
        <v>121</v>
      </c>
      <c r="F16" t="s">
        <v>122</v>
      </c>
      <c r="G16" t="s">
        <v>98</v>
      </c>
      <c r="H16" s="9">
        <v>37895.52391203704</v>
      </c>
      <c r="I16" t="s">
        <v>101</v>
      </c>
      <c r="K16" t="str">
        <f t="shared" si="1"/>
        <v>gilda machado - zimmerling &lt;gemzeditionz@earthlink.net&gt;</v>
      </c>
      <c r="L16">
        <v>29</v>
      </c>
    </row>
    <row r="17" spans="1:12" ht="12.75">
      <c r="A17" t="str">
        <f t="shared" si="0"/>
        <v>&lt;li&gt;Gilda Machado - Zimmerling&lt;/li&gt;</v>
      </c>
      <c r="C17" t="s">
        <v>42</v>
      </c>
      <c r="D17">
        <v>16</v>
      </c>
      <c r="E17" t="s">
        <v>123</v>
      </c>
      <c r="F17" t="s">
        <v>124</v>
      </c>
      <c r="G17" t="s">
        <v>98</v>
      </c>
      <c r="H17" s="9">
        <v>37895.55747685185</v>
      </c>
      <c r="I17" t="s">
        <v>105</v>
      </c>
      <c r="K17" t="str">
        <f t="shared" si="1"/>
        <v>Mike Lyon &lt;mikelyon@mlyon.com&gt;</v>
      </c>
      <c r="L17">
        <v>15</v>
      </c>
    </row>
    <row r="18" spans="1:12" ht="12.75">
      <c r="A18" t="str">
        <f t="shared" si="0"/>
        <v>&lt;li&gt;Mike Lyon&lt;/li&gt;</v>
      </c>
      <c r="C18" t="s">
        <v>71</v>
      </c>
      <c r="D18">
        <v>17</v>
      </c>
      <c r="E18" t="s">
        <v>125</v>
      </c>
      <c r="F18" t="s">
        <v>126</v>
      </c>
      <c r="G18" t="s">
        <v>98</v>
      </c>
      <c r="H18" s="9">
        <v>37895.558391203704</v>
      </c>
      <c r="I18" t="s">
        <v>105</v>
      </c>
      <c r="K18" t="str">
        <f t="shared" si="1"/>
        <v>Darrell Madis &lt;dmadis@sbcglobal.net&gt;</v>
      </c>
      <c r="L18">
        <v>17</v>
      </c>
    </row>
    <row r="19" spans="1:12" ht="12.75">
      <c r="A19" t="str">
        <f t="shared" si="0"/>
        <v>&lt;li&gt;Darrell Madis&lt;/li&gt;</v>
      </c>
      <c r="C19" t="s">
        <v>75</v>
      </c>
      <c r="D19">
        <v>18</v>
      </c>
      <c r="E19" t="s">
        <v>127</v>
      </c>
      <c r="F19" t="s">
        <v>128</v>
      </c>
      <c r="G19" t="s">
        <v>98</v>
      </c>
      <c r="H19" s="9">
        <v>37895.572962962964</v>
      </c>
      <c r="I19" t="s">
        <v>99</v>
      </c>
      <c r="K19" t="str">
        <f t="shared" si="1"/>
        <v>Wanda Robertson &lt;robertson@canby.com&gt;</v>
      </c>
      <c r="L19">
        <v>21</v>
      </c>
    </row>
    <row r="20" spans="1:12" ht="12.75">
      <c r="A20" t="str">
        <f t="shared" si="0"/>
        <v>&lt;li&gt;Wanda Robertson&lt;/li&gt;</v>
      </c>
      <c r="C20" t="s">
        <v>67</v>
      </c>
      <c r="D20">
        <v>19</v>
      </c>
      <c r="E20" t="s">
        <v>133</v>
      </c>
      <c r="F20" t="s">
        <v>134</v>
      </c>
      <c r="G20" t="s">
        <v>98</v>
      </c>
      <c r="H20" s="9">
        <v>37895.61834490741</v>
      </c>
      <c r="I20" t="s">
        <v>99</v>
      </c>
      <c r="K20" t="str">
        <f t="shared" si="1"/>
        <v>Barbara Patera &lt;b.patera@att.net&gt;</v>
      </c>
      <c r="L20">
        <v>20</v>
      </c>
    </row>
    <row r="21" spans="1:12" ht="12.75">
      <c r="A21" t="str">
        <f t="shared" si="0"/>
        <v>&lt;li&gt;Barbara Patera&lt;/li&gt;</v>
      </c>
      <c r="C21" t="s">
        <v>83</v>
      </c>
      <c r="D21">
        <v>20</v>
      </c>
      <c r="E21" t="s">
        <v>135</v>
      </c>
      <c r="F21" t="s">
        <v>171</v>
      </c>
      <c r="G21" t="s">
        <v>98</v>
      </c>
      <c r="H21" s="9">
        <v>37895.620405092595</v>
      </c>
      <c r="I21" t="s">
        <v>99</v>
      </c>
      <c r="K21" t="str">
        <f t="shared" si="1"/>
        <v>Chris Blank &lt;lotusgriffin@yahoo.com&gt;</v>
      </c>
      <c r="L21">
        <v>2</v>
      </c>
    </row>
    <row r="22" spans="1:12" ht="12.75">
      <c r="A22" t="str">
        <f t="shared" si="0"/>
        <v>&lt;li&gt;Chris Blank&lt;/li&gt;</v>
      </c>
      <c r="C22" t="s">
        <v>64</v>
      </c>
      <c r="D22">
        <v>21</v>
      </c>
      <c r="E22" t="s">
        <v>136</v>
      </c>
      <c r="F22" t="s">
        <v>137</v>
      </c>
      <c r="G22" t="s">
        <v>98</v>
      </c>
      <c r="H22" s="9">
        <v>37895.688472222224</v>
      </c>
      <c r="I22" t="s">
        <v>101</v>
      </c>
      <c r="K22" t="str">
        <f t="shared" si="1"/>
        <v>Philip Smith &lt;Philip238@copper.net&gt;</v>
      </c>
      <c r="L22">
        <v>23</v>
      </c>
    </row>
    <row r="23" spans="1:12" ht="12.75">
      <c r="A23" t="str">
        <f t="shared" si="0"/>
        <v>&lt;li&gt;Philip Smith&lt;/li&gt;</v>
      </c>
      <c r="C23" t="s">
        <v>65</v>
      </c>
      <c r="D23">
        <v>22</v>
      </c>
      <c r="E23" t="s">
        <v>138</v>
      </c>
      <c r="F23" t="s">
        <v>139</v>
      </c>
      <c r="G23" t="s">
        <v>98</v>
      </c>
      <c r="H23" s="9">
        <v>37895.69386574074</v>
      </c>
      <c r="I23" t="s">
        <v>101</v>
      </c>
      <c r="K23" t="str">
        <f t="shared" si="1"/>
        <v>Julio Rodriguez &lt;julio.rodriguez@walgreens.com&gt;</v>
      </c>
      <c r="L23">
        <v>22</v>
      </c>
    </row>
    <row r="24" spans="1:12" ht="12.75">
      <c r="A24" t="str">
        <f t="shared" si="0"/>
        <v>&lt;li&gt;Julio Rodriguez&lt;/li&gt;</v>
      </c>
      <c r="C24" t="s">
        <v>76</v>
      </c>
      <c r="D24">
        <v>23</v>
      </c>
      <c r="E24" t="s">
        <v>149</v>
      </c>
      <c r="F24" t="s">
        <v>150</v>
      </c>
      <c r="G24" t="s">
        <v>98</v>
      </c>
      <c r="H24" s="9">
        <v>37896.605092592596</v>
      </c>
      <c r="I24" t="s">
        <v>101</v>
      </c>
      <c r="K24" t="str">
        <f t="shared" si="1"/>
        <v>Janet Hollander &lt;janet.hollander@verizon.net&gt;</v>
      </c>
      <c r="L24">
        <v>11</v>
      </c>
    </row>
    <row r="25" spans="1:12" ht="12.75">
      <c r="A25" t="str">
        <f t="shared" si="0"/>
        <v>&lt;li&gt;Janet Hollander&lt;/li&gt;</v>
      </c>
      <c r="C25" t="s">
        <v>84</v>
      </c>
      <c r="D25">
        <v>24</v>
      </c>
      <c r="E25" t="s">
        <v>151</v>
      </c>
      <c r="F25" t="s">
        <v>152</v>
      </c>
      <c r="G25" t="s">
        <v>98</v>
      </c>
      <c r="H25" s="9">
        <v>37897.00439814815</v>
      </c>
      <c r="I25" t="s">
        <v>101</v>
      </c>
      <c r="K25" t="str">
        <f t="shared" si="1"/>
        <v>kate courchaine &lt;katecourchaine@hotmail.com&gt;</v>
      </c>
      <c r="L25">
        <v>6</v>
      </c>
    </row>
    <row r="26" spans="1:12" ht="12.75">
      <c r="A26" t="str">
        <f t="shared" si="0"/>
        <v>&lt;li&gt;Kate Courchaine&lt;/li&gt;</v>
      </c>
      <c r="C26" t="s">
        <v>49</v>
      </c>
      <c r="D26">
        <v>25</v>
      </c>
      <c r="E26" t="s">
        <v>159</v>
      </c>
      <c r="F26" t="s">
        <v>160</v>
      </c>
      <c r="G26" s="7" t="s">
        <v>104</v>
      </c>
      <c r="H26" s="9">
        <v>37902.4862037037</v>
      </c>
      <c r="I26" t="s">
        <v>99</v>
      </c>
      <c r="K26" t="str">
        <f t="shared" si="1"/>
        <v>Robert Swain Charles &lt;rswainc@amnh.org&gt;</v>
      </c>
      <c r="L26">
        <v>4</v>
      </c>
    </row>
    <row r="27" spans="1:12" ht="12.75">
      <c r="A27" t="str">
        <f t="shared" si="0"/>
        <v>&lt;li&gt;Robert Swain Charles&lt;/li&gt;</v>
      </c>
      <c r="C27" t="s">
        <v>43</v>
      </c>
      <c r="D27">
        <v>26</v>
      </c>
      <c r="E27" t="s">
        <v>162</v>
      </c>
      <c r="F27" t="s">
        <v>161</v>
      </c>
      <c r="G27" s="7" t="s">
        <v>104</v>
      </c>
      <c r="H27" s="9">
        <v>37907.57268518519</v>
      </c>
      <c r="I27" t="s">
        <v>99</v>
      </c>
      <c r="K27" t="str">
        <f t="shared" si="1"/>
        <v>Amanda Yopp &lt;AppropriatedArts@hotmail.com&gt;</v>
      </c>
      <c r="L27">
        <v>28</v>
      </c>
    </row>
    <row r="28" spans="1:12" ht="12.75">
      <c r="A28" t="str">
        <f t="shared" si="0"/>
        <v>&lt;li&gt;Amanda Yopp&lt;/li&gt;</v>
      </c>
      <c r="C28" t="s">
        <v>50</v>
      </c>
      <c r="D28">
        <v>27</v>
      </c>
      <c r="E28" t="s">
        <v>164</v>
      </c>
      <c r="F28" t="s">
        <v>163</v>
      </c>
      <c r="G28" s="7"/>
      <c r="H28" s="9">
        <v>37913.61997685185</v>
      </c>
      <c r="I28" t="s">
        <v>99</v>
      </c>
      <c r="K28" t="str">
        <f t="shared" si="1"/>
        <v>Sharri LaPierre &lt;Barebonesart@comcast.net&gt;</v>
      </c>
      <c r="L28">
        <v>14</v>
      </c>
    </row>
    <row r="29" spans="1:12" ht="12.75">
      <c r="A29" t="str">
        <f t="shared" si="0"/>
        <v>&lt;li&gt;Sharri Lapierre&lt;/li&gt;</v>
      </c>
      <c r="C29" t="s">
        <v>44</v>
      </c>
      <c r="D29">
        <v>28</v>
      </c>
      <c r="E29" t="s">
        <v>168</v>
      </c>
      <c r="F29" t="s">
        <v>169</v>
      </c>
      <c r="H29" s="9">
        <v>37915.63486111111</v>
      </c>
      <c r="I29" t="s">
        <v>99</v>
      </c>
      <c r="J29" t="s">
        <v>170</v>
      </c>
      <c r="K29" t="str">
        <f>CONCATENATE(E29," &lt;",F29,"&gt;")</f>
        <v>Carol Lyons &lt;artfulcarol@aol.com&gt;</v>
      </c>
      <c r="L29">
        <v>16</v>
      </c>
    </row>
    <row r="30" spans="1:12" ht="12.75">
      <c r="A30" t="str">
        <f t="shared" si="0"/>
        <v>&lt;li&gt;Carol Lyons&lt;/li&gt;</v>
      </c>
      <c r="C30" t="s">
        <v>77</v>
      </c>
      <c r="D30">
        <v>29</v>
      </c>
      <c r="E30" t="s">
        <v>172</v>
      </c>
      <c r="F30" t="s">
        <v>173</v>
      </c>
      <c r="H30" s="9">
        <v>37941.20912037037</v>
      </c>
      <c r="I30" t="s">
        <v>116</v>
      </c>
      <c r="J30" t="s">
        <v>174</v>
      </c>
      <c r="K30" t="str">
        <f>CONCATENATE(E30," &lt;",F30,"&gt;")</f>
        <v>Andy English &lt;andyenglish@btinternet.com&gt;</v>
      </c>
      <c r="L30">
        <v>7</v>
      </c>
    </row>
    <row r="31" spans="1:11" ht="12.75">
      <c r="A31" t="str">
        <f t="shared" si="0"/>
        <v>&lt;li&gt;Andy English&lt;/li&gt;</v>
      </c>
      <c r="C31" t="s">
        <v>90</v>
      </c>
      <c r="D31">
        <v>30</v>
      </c>
      <c r="K31" t="str">
        <f>CONCATENATE(E31," &lt;",F31,"&gt;")</f>
        <v> &lt;&gt;</v>
      </c>
    </row>
    <row r="32" spans="1:11" ht="12.75">
      <c r="A32" t="str">
        <f t="shared" si="0"/>
        <v>&lt;li&gt;&lt;/li&gt;</v>
      </c>
      <c r="C32" t="s">
        <v>82</v>
      </c>
      <c r="D32">
        <v>31</v>
      </c>
      <c r="K32" t="str">
        <f>CONCATENATE(E32," &lt;",F32,"&gt;")</f>
        <v> &lt;&gt;</v>
      </c>
    </row>
    <row r="33" spans="1:11" ht="12.75">
      <c r="A33" t="str">
        <f t="shared" si="0"/>
        <v>&lt;li&gt;&lt;/li&gt;</v>
      </c>
      <c r="C33" t="s">
        <v>73</v>
      </c>
      <c r="D33">
        <v>32</v>
      </c>
      <c r="K33" t="str">
        <f t="shared" si="1"/>
        <v> &lt;&gt;</v>
      </c>
    </row>
    <row r="34" spans="1:11" ht="12.75">
      <c r="A34" t="str">
        <f t="shared" si="0"/>
        <v>&lt;li&gt;&lt;/li&gt;</v>
      </c>
      <c r="C34" t="s">
        <v>58</v>
      </c>
      <c r="D34">
        <v>33</v>
      </c>
      <c r="K34" t="str">
        <f t="shared" si="1"/>
        <v> &lt;&gt;</v>
      </c>
    </row>
    <row r="35" spans="1:11" ht="12.75">
      <c r="A35" t="str">
        <f t="shared" si="0"/>
        <v>&lt;li&gt;&lt;/li&gt;</v>
      </c>
      <c r="C35" t="s">
        <v>46</v>
      </c>
      <c r="D35">
        <v>34</v>
      </c>
      <c r="K35" t="str">
        <f>CONCATENATE(E35," &lt;",F35,"&gt;")</f>
        <v> &lt;&gt;</v>
      </c>
    </row>
    <row r="36" spans="1:11" ht="12.75">
      <c r="A36" t="str">
        <f t="shared" si="0"/>
        <v>&lt;li&gt;&lt;/li&gt;</v>
      </c>
      <c r="C36" t="s">
        <v>63</v>
      </c>
      <c r="D36">
        <v>35</v>
      </c>
      <c r="K36" t="str">
        <f>CONCATENATE(E36," &lt;",F36,"&gt;")</f>
        <v> &lt;&gt;</v>
      </c>
    </row>
    <row r="37" spans="1:11" ht="12.75">
      <c r="A37" t="str">
        <f t="shared" si="0"/>
        <v>&lt;li&gt;&lt;/li&gt;</v>
      </c>
      <c r="C37" t="s">
        <v>66</v>
      </c>
      <c r="D37">
        <v>36</v>
      </c>
      <c r="K37" t="str">
        <f>CONCATENATE(E37," &lt;",F37,"&gt;")</f>
        <v> &lt;&gt;</v>
      </c>
    </row>
    <row r="38" spans="1:11" ht="12.75">
      <c r="A38" t="str">
        <f aca="true" t="shared" si="2" ref="A38:A44">CONCATENATE("&lt;li&gt;",TRIM(PROPER(E38)),"&lt;/li&gt;")</f>
        <v>&lt;li&gt;&lt;/li&gt;</v>
      </c>
      <c r="C38" t="s">
        <v>87</v>
      </c>
      <c r="D38">
        <v>37</v>
      </c>
      <c r="K38" t="str">
        <f>CONCATENATE(E38," &lt;",F38,"&gt;")</f>
        <v> &lt;&gt;</v>
      </c>
    </row>
    <row r="39" spans="1:11" ht="12.75">
      <c r="A39" t="str">
        <f t="shared" si="2"/>
        <v>&lt;li&gt;&lt;/li&gt;</v>
      </c>
      <c r="C39" t="s">
        <v>47</v>
      </c>
      <c r="D39">
        <v>38</v>
      </c>
      <c r="K39" t="str">
        <f>CONCATENATE(E39," &lt;",F39,"&gt;")</f>
        <v> &lt;&gt;</v>
      </c>
    </row>
    <row r="40" spans="1:11" ht="12.75">
      <c r="A40" t="str">
        <f t="shared" si="2"/>
        <v>&lt;li&gt;&lt;/li&gt;</v>
      </c>
      <c r="C40" t="s">
        <v>45</v>
      </c>
      <c r="D40">
        <v>39</v>
      </c>
      <c r="K40" t="str">
        <f>CONCATENATE(E40," &lt;",F40,"&gt;")</f>
        <v> &lt;&gt;</v>
      </c>
    </row>
    <row r="41" spans="1:11" ht="12.75">
      <c r="A41" t="str">
        <f t="shared" si="2"/>
        <v>&lt;li&gt;&lt;/li&gt;</v>
      </c>
      <c r="C41" t="s">
        <v>81</v>
      </c>
      <c r="D41">
        <v>40</v>
      </c>
      <c r="K41" t="str">
        <f>CONCATENATE(E41," &lt;",F41,"&gt;")</f>
        <v> &lt;&gt;</v>
      </c>
    </row>
    <row r="42" spans="1:11" ht="12.75">
      <c r="A42" t="str">
        <f t="shared" si="2"/>
        <v>&lt;li&gt;&lt;/li&gt;</v>
      </c>
      <c r="C42" t="s">
        <v>80</v>
      </c>
      <c r="D42">
        <v>41</v>
      </c>
      <c r="G42" s="7"/>
      <c r="K42" t="str">
        <f>CONCATENATE(E42," &lt;",F42,"&gt;")</f>
        <v> &lt;&gt;</v>
      </c>
    </row>
    <row r="43" spans="1:11" ht="12.75">
      <c r="A43" t="str">
        <f t="shared" si="2"/>
        <v>&lt;li&gt;&lt;/li&gt;</v>
      </c>
      <c r="C43" t="s">
        <v>78</v>
      </c>
      <c r="D43">
        <v>42</v>
      </c>
      <c r="G43" s="7"/>
      <c r="K43" t="str">
        <f>CONCATENATE(E43," &lt;",F43,"&gt;")</f>
        <v> &lt;&gt;</v>
      </c>
    </row>
    <row r="44" spans="1:11" ht="12.75">
      <c r="A44" t="str">
        <f t="shared" si="2"/>
        <v>&lt;li&gt;&lt;/li&gt;</v>
      </c>
      <c r="C44" t="s">
        <v>61</v>
      </c>
      <c r="D44">
        <v>43</v>
      </c>
      <c r="K44" t="str">
        <f>CONCATENATE(E44," &lt;",F44,"&gt;")</f>
        <v> &lt;&gt;</v>
      </c>
    </row>
    <row r="45" spans="1:11" ht="12.75">
      <c r="A45" t="str">
        <f aca="true" t="shared" si="3" ref="A45:A50">CONCATENATE("&lt;li&gt;",TRIM(PROPER(E46)),"&lt;/li&gt;")</f>
        <v>&lt;li&gt;&lt;/li&gt;</v>
      </c>
      <c r="C45" t="s">
        <v>93</v>
      </c>
      <c r="D45">
        <v>44</v>
      </c>
      <c r="K45" t="str">
        <f>CONCATENATE(E45," &lt;",F45,"&gt;")</f>
        <v> &lt;&gt;</v>
      </c>
    </row>
    <row r="46" spans="1:11" ht="12.75">
      <c r="A46" t="str">
        <f t="shared" si="3"/>
        <v>&lt;li&gt;Barbara Campbell&lt;/li&gt;</v>
      </c>
      <c r="C46" t="s">
        <v>94</v>
      </c>
      <c r="D46">
        <v>45</v>
      </c>
      <c r="K46" t="str">
        <f>CONCATENATE(E46," &lt;",F46,"&gt;")</f>
        <v> &lt;&gt;</v>
      </c>
    </row>
    <row r="47" spans="1:11" ht="12.75">
      <c r="A47" t="str">
        <f t="shared" si="3"/>
        <v>&lt;li&gt;Murilo Pereira&lt;/li&gt;</v>
      </c>
      <c r="C47" t="s">
        <v>68</v>
      </c>
      <c r="D47">
        <v>46</v>
      </c>
      <c r="E47" t="s">
        <v>108</v>
      </c>
      <c r="F47" t="s">
        <v>109</v>
      </c>
      <c r="G47" t="s">
        <v>104</v>
      </c>
      <c r="H47" s="9">
        <v>37895.46068287037</v>
      </c>
      <c r="I47" t="s">
        <v>99</v>
      </c>
      <c r="J47" t="s">
        <v>175</v>
      </c>
      <c r="K47" t="str">
        <f>CONCATENATE(E47," &lt;",F47,"&gt;")</f>
        <v>Barbara Campbell &lt;barbarac@greenhosp.org&gt;</v>
      </c>
    </row>
    <row r="48" spans="1:11" ht="12.75">
      <c r="A48" t="str">
        <f t="shared" si="3"/>
        <v>&lt;li&gt;Marcia Morse&lt;/li&gt;</v>
      </c>
      <c r="C48" t="s">
        <v>86</v>
      </c>
      <c r="D48">
        <v>47</v>
      </c>
      <c r="E48" t="s">
        <v>118</v>
      </c>
      <c r="F48" t="s">
        <v>117</v>
      </c>
      <c r="G48" t="s">
        <v>104</v>
      </c>
      <c r="H48" s="9">
        <v>37895.49424768519</v>
      </c>
      <c r="I48" t="s">
        <v>116</v>
      </c>
      <c r="J48" t="s">
        <v>176</v>
      </c>
      <c r="K48" t="str">
        <f>CONCATENATE(E48," &lt;",F48,"&gt;")</f>
        <v>Murilo Pereira &lt;mpereira@newsite.com.br&gt;</v>
      </c>
    </row>
    <row r="49" spans="1:10" ht="12.75">
      <c r="A49" t="str">
        <f t="shared" si="3"/>
        <v>&lt;li&gt;Shirlene Delapp&lt;/li&gt;</v>
      </c>
      <c r="C49" t="s">
        <v>91</v>
      </c>
      <c r="D49">
        <v>48</v>
      </c>
      <c r="E49" t="s">
        <v>131</v>
      </c>
      <c r="F49" t="s">
        <v>132</v>
      </c>
      <c r="G49" t="s">
        <v>104</v>
      </c>
      <c r="H49" s="9">
        <v>37895.5937037037</v>
      </c>
      <c r="I49" t="s">
        <v>99</v>
      </c>
      <c r="J49" t="s">
        <v>179</v>
      </c>
    </row>
    <row r="50" spans="1:11" ht="12.75">
      <c r="A50" t="str">
        <f t="shared" si="3"/>
        <v>&lt;li&gt;Kylie Greenwood&lt;/li&gt;</v>
      </c>
      <c r="C50" t="s">
        <v>59</v>
      </c>
      <c r="D50">
        <v>49</v>
      </c>
      <c r="E50" t="s">
        <v>155</v>
      </c>
      <c r="F50" t="s">
        <v>156</v>
      </c>
      <c r="G50" s="7" t="s">
        <v>104</v>
      </c>
      <c r="H50" s="9">
        <v>37898.201736111114</v>
      </c>
      <c r="I50" t="s">
        <v>101</v>
      </c>
      <c r="J50" t="s">
        <v>181</v>
      </c>
      <c r="K50" t="str">
        <f>CONCATENATE(E50," &lt;",F50,"&gt;")</f>
        <v>Shirlene DeLapp &lt;weenie_delapp@hotmail.com&gt;</v>
      </c>
    </row>
    <row r="51" spans="3:11" ht="12.75">
      <c r="C51" t="s">
        <v>74</v>
      </c>
      <c r="D51">
        <v>50</v>
      </c>
      <c r="E51" t="s">
        <v>157</v>
      </c>
      <c r="F51" t="s">
        <v>158</v>
      </c>
      <c r="G51" s="7" t="s">
        <v>104</v>
      </c>
      <c r="H51" s="9">
        <v>37900.787881944445</v>
      </c>
      <c r="I51" t="s">
        <v>101</v>
      </c>
      <c r="J51" s="7" t="s">
        <v>181</v>
      </c>
      <c r="K51" t="str">
        <f>CONCATENATE(E51," &lt;",F51,"&gt;")</f>
        <v>kylie greenwood &lt;kyliegreeen@hotmail.com&gt;</v>
      </c>
    </row>
    <row r="52" spans="5:11" ht="12.75">
      <c r="E52" t="s">
        <v>178</v>
      </c>
      <c r="F52" t="s">
        <v>165</v>
      </c>
      <c r="H52" s="9">
        <v>37914.04175925926</v>
      </c>
      <c r="I52" t="s">
        <v>101</v>
      </c>
      <c r="J52" s="7" t="s">
        <v>182</v>
      </c>
      <c r="K52" t="str">
        <f>CONCATENATE(E52," &lt;",F52,"&gt;")</f>
        <v>Joe Sheridan &lt;sheridanpsm@msn.com&gt;</v>
      </c>
    </row>
    <row r="53" spans="5:11" ht="12.75">
      <c r="E53" t="s">
        <v>167</v>
      </c>
      <c r="F53" t="s">
        <v>166</v>
      </c>
      <c r="H53" s="9">
        <v>37914.69509259259</v>
      </c>
      <c r="I53" t="s">
        <v>101</v>
      </c>
      <c r="J53" s="7" t="s">
        <v>182</v>
      </c>
      <c r="K53" t="str">
        <f>CONCATENATE(E53," &lt;",F53,"&gt;")</f>
        <v>Janet Warner (Montgomery) &lt;originaletchings@hotmail.com&gt;</v>
      </c>
    </row>
    <row r="63" ht="12.75">
      <c r="K63" t="s">
        <v>53</v>
      </c>
    </row>
    <row r="64" spans="7:11" ht="12.75">
      <c r="G64" s="7"/>
      <c r="K64" t="s">
        <v>53</v>
      </c>
    </row>
    <row r="65" ht="12.75">
      <c r="K65" t="s">
        <v>54</v>
      </c>
    </row>
    <row r="66" ht="12.75">
      <c r="K66" t="s">
        <v>55</v>
      </c>
    </row>
    <row r="67" ht="12.75">
      <c r="K67" t="s">
        <v>56</v>
      </c>
    </row>
    <row r="68" ht="12.75">
      <c r="K68" t="s">
        <v>57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Valued Gateway Client</cp:lastModifiedBy>
  <dcterms:created xsi:type="dcterms:W3CDTF">2002-07-01T16:08:41Z</dcterms:created>
  <dcterms:modified xsi:type="dcterms:W3CDTF">2004-09-16T22:53:21Z</dcterms:modified>
  <cp:category/>
  <cp:version/>
  <cp:contentType/>
  <cp:contentStatus/>
</cp:coreProperties>
</file>